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sharaserver\Arman&amp;Co\4 Подача воды по каналам\Исполнение ИП к 1 маю\"/>
    </mc:Choice>
  </mc:AlternateContent>
  <xr:revisionPtr revIDLastSave="0" documentId="13_ncr:1_{3F28F5C1-B0C3-4C13-872E-635AB4110D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 год" sheetId="1" r:id="rId1"/>
  </sheets>
  <definedNames>
    <definedName name="SUB1004515169_4" localSheetId="0">'2024 год'!$A$2</definedName>
    <definedName name="SUB1004515169_5" localSheetId="0">#REF!</definedName>
    <definedName name="_xlnm.Print_Titles" localSheetId="0">'2024 год'!$A:$C,'2024 год'!$6:$10</definedName>
    <definedName name="_xlnm.Print_Area" localSheetId="0">'2024 год'!$A$1:$Z$72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38" i="1"/>
  <c r="I72" i="1" s="1"/>
  <c r="I67" i="1"/>
  <c r="J11" i="1"/>
  <c r="J72" i="1" s="1"/>
  <c r="J38" i="1"/>
  <c r="J67" i="1"/>
  <c r="M70" i="1"/>
  <c r="M69" i="1"/>
  <c r="M68" i="1"/>
  <c r="M55" i="1"/>
  <c r="F15" i="1"/>
  <c r="F14" i="1"/>
  <c r="J43" i="1"/>
  <c r="J42" i="1"/>
  <c r="M42" i="1" s="1"/>
  <c r="J41" i="1"/>
  <c r="M41" i="1" s="1"/>
  <c r="J40" i="1"/>
  <c r="M40" i="1" s="1"/>
  <c r="J39" i="1"/>
  <c r="M39" i="1" s="1"/>
  <c r="M71" i="1"/>
  <c r="M44" i="1"/>
  <c r="M45" i="1"/>
  <c r="M46" i="1"/>
  <c r="M47" i="1"/>
  <c r="M48" i="1"/>
  <c r="M49" i="1"/>
  <c r="M50" i="1"/>
  <c r="M51" i="1"/>
  <c r="M52" i="1"/>
  <c r="M53" i="1"/>
  <c r="M54" i="1"/>
  <c r="M56" i="1"/>
  <c r="M57" i="1"/>
  <c r="M58" i="1"/>
  <c r="M59" i="1"/>
  <c r="M60" i="1"/>
  <c r="M61" i="1"/>
  <c r="M62" i="1"/>
  <c r="M63" i="1"/>
  <c r="M64" i="1"/>
  <c r="M65" i="1"/>
  <c r="M66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12" i="1"/>
  <c r="E15" i="1"/>
  <c r="E14" i="1"/>
  <c r="M43" i="1" l="1"/>
  <c r="M67" i="1"/>
  <c r="M11" i="1"/>
  <c r="M38" i="1"/>
  <c r="M72" i="1" l="1"/>
</calcChain>
</file>

<file path=xl/sharedStrings.xml><?xml version="1.0" encoding="utf-8"?>
<sst xmlns="http://schemas.openxmlformats.org/spreadsheetml/2006/main" count="339" uniqueCount="131">
  <si>
    <t xml:space="preserve">РГП на ПХВ "Казводхоз КВР МЭГиПР РК, подача воды по каналам </t>
  </si>
  <si>
    <t>№ п/п</t>
  </si>
  <si>
    <t>Инф о плановых и фактических объемов предоставления регулируемых услуг</t>
  </si>
  <si>
    <t>Отчет о прибылях и убытках*</t>
  </si>
  <si>
    <t>Сумма инвестиционной программы (проекта), тенге (без учета НДС)</t>
  </si>
  <si>
    <t>Информация о фактических условиях и размерах финансирования инвестиционной программы (проекта), тыс. тенге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</si>
  <si>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(проекте)**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</si>
  <si>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</si>
  <si>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Оценка повышения качества и надежности предоставляемых регулируемых услуг (товаров, работ)</t>
  </si>
  <si>
    <t>Наименование регулируемых услуг</t>
  </si>
  <si>
    <t>Наименование мероприятий</t>
  </si>
  <si>
    <t>Единица измерения</t>
  </si>
  <si>
    <t>Количество в натуральных показателях, тыс.м3</t>
  </si>
  <si>
    <t>Период предоставления услуги в рамках инвестиционной программы (проекта)</t>
  </si>
  <si>
    <t>План</t>
  </si>
  <si>
    <t>отклонение</t>
  </si>
  <si>
    <t>собственные средства</t>
  </si>
  <si>
    <t>Заемные средства</t>
  </si>
  <si>
    <t>Бюджетные средства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</si>
  <si>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</si>
  <si>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</si>
  <si>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</si>
  <si>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 (проекта)</t>
  </si>
  <si>
    <t>Амортизация</t>
  </si>
  <si>
    <t>Прибыль</t>
  </si>
  <si>
    <t>план</t>
  </si>
  <si>
    <t>факт</t>
  </si>
  <si>
    <t>факт прошлого года</t>
  </si>
  <si>
    <t>факт текущего года</t>
  </si>
  <si>
    <t>1</t>
  </si>
  <si>
    <t>ПВ</t>
  </si>
  <si>
    <t>км</t>
  </si>
  <si>
    <t>2</t>
  </si>
  <si>
    <t>5</t>
  </si>
  <si>
    <t>6</t>
  </si>
  <si>
    <t>8</t>
  </si>
  <si>
    <t>работа</t>
  </si>
  <si>
    <t>«Капитальный ремонт Межхозяйственного канала ЛНХ-4 «Тасоткел» магистрального канала ПУ «Тасоткельского водохранилище» Шуского района Жамбылской области», № СAPC-0129/22 от 30.09.2022 г.</t>
  </si>
  <si>
    <t>«Капитальный ремонт Межхозяйственного канала ЛДРХ-2 «Тасоткел» магистрального канала ПУ «Тасоткельского водохранилище» Шуского района Жамбылской области»,  № СAPC-0128/22 от 30.09.2022 г.</t>
  </si>
  <si>
    <t>«Капитальный ремонт Межхозяйственного канала ТБХ-2 «Тасоткел» магистрального канала ПУ «Тасоткельского водохранилище» Шуского района Жамбылской области», № СAPC-0126/22 от 30.09.2022 г.</t>
  </si>
  <si>
    <t>«Капитальный ремонт Межхозяйственного канала ТЧХ-1 «Тасоткел» магистрального канала ПУ «Тасоткельского водохранилище» Шуского района Жамбылской области», № СAPC-0115/22 от 27.09.2022 г.</t>
  </si>
  <si>
    <t>«Капитальный ремонт Межхозяйственного канала ТДЖХ-1«Тасоткел» магистрального канала ПУ «Тасоткельского водохранилище» Шуского района Жамбылской области», № СAPC-0125/22 от 29.09.2022 г.</t>
  </si>
  <si>
    <t>«Капитальный ремонт Межхозяйственного канала ТДЖХ-6 «Тасоткел» магистрального канала ПУ «Тасоткельского водохранилище» Шуского района Жамбылской области», № СAPC-0123/22 от 29.09.2022 г.</t>
  </si>
  <si>
    <t>«Капитальный ремонт Межхозяйственного канала ТЛХ-1а «Тасоткел» магистрального канала ПУ «Тасоткельского водохранилище» Шуского района Жамбылской области», № СAPC-0121/22 от 29.09.2022 г.</t>
  </si>
  <si>
    <t>«Капитальный ремонт Межхозяйственного канала ТДЖХ-2 «Тасоткел» магистрального канала ПУ «Тасоткельского водохранилище» Шуского района Жамбылской области», № СAPC-0124/22 от 29.09.2022 г.</t>
  </si>
  <si>
    <t>«Капитальный ремонт Межхозяйственного канала ТБХ-1 «Тасоткел» магистрального канала ПУ «Тасоткельского водохранилище» Шуского района Жамбылской области», № СAPC-0127/22 от 30.09.2022 г.</t>
  </si>
  <si>
    <t>«Капитальный ремонт Межхозяйственного канала ТЛХ-3 «Тасоткел» магистрального канала ПУ «Тасоткельского водохранилище» Шуского района Жамбылской области», № СAPC-0119/22 от 29.09.2022 г.</t>
  </si>
  <si>
    <t>«Капитальный ремонт Межхозяйственного канала ТЛХ-2 «Тасоткел» магистрального канала ПУ «Тасоткельского водохранилище» Шуского района Жамбылской области», № СAPC-0120/22 от 29.09.2022 г.</t>
  </si>
  <si>
    <t>Автоматизация и учет каналов Коктогам и Жанатогам</t>
  </si>
  <si>
    <t>Автоматизация и учет каналов Р-3 и ЛМК-2</t>
  </si>
  <si>
    <t>Автоматизация и учет водохранилища с каналом Биресек</t>
  </si>
  <si>
    <t>Повышение водообеспеченности орошаемых земель Кызылординской области с проведением электроснабжения насосной установки</t>
  </si>
  <si>
    <t>Реконструкция гидропостов с внедрением автоматизированных систем учета воды на каналах Новошиелийский и О-2 Кызылординской области</t>
  </si>
  <si>
    <t>"Реконструкция КРУ-6кВ ,панелей управления, измерения и кабельных связей на НС№8,14 филиала "Канал имени К.Сатпаева":</t>
  </si>
  <si>
    <t>"Система телемеханики "Филиала Канал имени К. Сатпаева"</t>
  </si>
  <si>
    <t>"Реконструкция КРУ-6кВ, панелей управления, измерения и кабельных связей на НС-9 филиала "Канал имени К.Сатпаева"</t>
  </si>
  <si>
    <t>Котельная. Котел паровой ДКВР 10/13 №4. Ремонт котла</t>
  </si>
  <si>
    <t xml:space="preserve">Котельная ДКВР 10-13. Котел паровой ДКВР №4. Ремонт </t>
  </si>
  <si>
    <t xml:space="preserve">Котельная ДКВР 10-13. Котел паровой ДКВР №3. Ремонт </t>
  </si>
  <si>
    <t xml:space="preserve">Котельная ДКВР 10-13. Котел паровой ДКВР №2. Ремонт </t>
  </si>
  <si>
    <t>Водовод по переброске воды из канала имени Каныша Сатпаева в реку Ишим. Ремонтные работы</t>
  </si>
  <si>
    <t>Установка систем видеонаблюдения на насосных станциях №№13,14,15,16,17,19,20,21,22</t>
  </si>
  <si>
    <t>Автоматизированная   система   учета   воды   на   водовыпуске   №111</t>
  </si>
  <si>
    <t>Раздел 2. Разработка рабочих проектов</t>
  </si>
  <si>
    <t xml:space="preserve">Разработка рабочего проекта "Реконструкция магистрального канала Алмалы Жетысуйской области"  </t>
  </si>
  <si>
    <t>Разработка рабочего проекта "Реконструкция хозяйственного выдела Х-2 (Теректі-Бесбойдак) Жетысуйской обл."  (ТЭО, ПИР, экспертиза)</t>
  </si>
  <si>
    <t>Разработка рабочего проекта "Реконструкция хозяйственного выдела Х-2 (Бесбойдак-Теректі) Жетысуйской обл.</t>
  </si>
  <si>
    <t>Разработка рабочего проекта "Реконструкция магистрального канала Деревенский Жетысуйской области</t>
  </si>
  <si>
    <t>Разработка рабочего проекта "Реконструкция магистрального канала Уштобинский Жетысуйской области</t>
  </si>
  <si>
    <t>Разработка рабочего проекта "Реконструкция канала Шукурой Сузакского района Туркестанской области"</t>
  </si>
  <si>
    <t>Разработка рабочего проекта "Реконструкция Жанибекского магистрального канала Западно-Казахстанской обл.</t>
  </si>
  <si>
    <t>Разработка рабочего проекта "Реконструкция канала "Серибек" Отырарского района Туркестанской области</t>
  </si>
  <si>
    <t>Разработка рабочего проекта "Реконструкция канала "К-25-12" Жетисайского района Туркестанской области</t>
  </si>
  <si>
    <t>Разработка рабочего проекта "Реконструкция канала К-15 в Махтааральском районе Туркестанской области</t>
  </si>
  <si>
    <t>Разработка рабочего проекта "Реконструкция канала К-17 в Махтааральском районе Туркестанской области</t>
  </si>
  <si>
    <t>Разработка рабочего проекта "Капитальный ремонт оросительных каналов на Жартасском водохранилище (Правобережный магистральный канал - 1,345км).</t>
  </si>
  <si>
    <t>Разработка рабочего проекта "Капитальный ремонт оросительных каналов на Жартасском водохранилище (Канал Б - 1,327км).</t>
  </si>
  <si>
    <t xml:space="preserve">Разработка рабочего проекта "Рекнструкция МК "Жаугашты" в Курчумском районе ВКО» </t>
  </si>
  <si>
    <t xml:space="preserve">Разработка рабочего проекта "Рекнструкция МК "Каракия" протяженностью 25,0 км с площадью орошения 785 га  в Курчумском районе ВКО» </t>
  </si>
  <si>
    <t xml:space="preserve">Разработка рабочего проекта ""Рекнструкция МК "Победа" в Курчумском районе ВКО» </t>
  </si>
  <si>
    <t>Разработка рабочего проекта "Капитальный ремонт канала КМК Жанакорганского района Кызылординской обл.</t>
  </si>
  <si>
    <t>Разработка рабочего проекта "Капитальный ремонт канала Р-12 Шиелийского района Кызылординской обл.</t>
  </si>
  <si>
    <t>Разработка рабочего проекта "Капремонт канала Курайлы Кармакшинского района Кызылординской обл.</t>
  </si>
  <si>
    <t>Разработка проектно-сметной документации и провещдение комплексной вневедомственной экспертизы к рабочему проекту «Реконструкция ОРУ-220/6кВ и кабельных связей на НС№2 филиала «Канал имени К. Сатпаева»</t>
  </si>
  <si>
    <t>Разработка проектно-сметной документации и проведение комплексной вневедомственной экспертизы к рабочему проекту  "Реконструкция, капитальный ремонт насосных агрегатов" НС№ 1(3), 2(2), 3(2), 4(3), 5(3)</t>
  </si>
  <si>
    <t>Разработка ПСД "Бетонирование магистрального канала Байзак (II-очередь) в Байзакском районе Жамбылской области"</t>
  </si>
  <si>
    <t>Разработка ПСД Бетонирование магистрального канала Самбет (II-очередь) в Байзакском районе Жамбылской области</t>
  </si>
  <si>
    <t>Разработка ПСД Бетонирование магистрального канала Бошакай-1, Бошакай-2, Бошакай-3 (II-очередь) в Жамбылском районе Жамбылской области</t>
  </si>
  <si>
    <t xml:space="preserve">Разработка ПСД Бетонирование магистрального канала МК Саза, ВХК Саза ниже Айтак и МХК Айтак (II-очередь) в Жамбылском районе Жамбылской области
</t>
  </si>
  <si>
    <t>Разработка ПСД "Реконструкция 22 магистральных и межхозяйственных каналов Кызылординской области</t>
  </si>
  <si>
    <t>Разработка ПСД Восстановление работоспособности гидроузла «Оймауыт» на реке Келес в с/округе ЖузимдикКелесского района Туркестанской области</t>
  </si>
  <si>
    <t>Раздел 3. Спец.техника</t>
  </si>
  <si>
    <t>Автомобили седельные тягачи</t>
  </si>
  <si>
    <t>Экскаваторы одноковшовые объем ковша от 0,25 м3</t>
  </si>
  <si>
    <t>Экскаватор погрузчик объемом ковша 0,25 м3</t>
  </si>
  <si>
    <t>Бульдозер 120 кВт</t>
  </si>
  <si>
    <t xml:space="preserve">Итого по 2024 году </t>
  </si>
  <si>
    <t>Раздел 1. Реконструкция гидротехнических сооружений</t>
  </si>
  <si>
    <t xml:space="preserve">работа </t>
  </si>
  <si>
    <t>штука</t>
  </si>
  <si>
    <r>
      <t>Разработка ПСД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Бетонирование магистрального канала МК Исмаил, МК Жамбыл, МК Куат, ВХК Куат левый, ВХК Куат правый (II-очередь) в Жамбылском районе Жамбылской области</t>
    </r>
  </si>
  <si>
    <t>3</t>
  </si>
  <si>
    <t>4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</si>
  <si>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</si>
  <si>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</si>
  <si>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</si>
  <si>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</si>
  <si>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</si>
  <si>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</si>
  <si>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</si>
  <si>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</si>
  <si>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</si>
  <si>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</si>
  <si>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</si>
  <si>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</si>
  <si>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</si>
  <si>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</si>
  <si>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</si>
  <si>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</si>
  <si>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</si>
  <si>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</si>
  <si>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</si>
  <si>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</si>
  <si>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</si>
  <si>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</si>
  <si>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причины отклонения</t>
  </si>
  <si>
    <t>Факт</t>
  </si>
  <si>
    <t>Исполнено 100%</t>
  </si>
  <si>
    <t>1,97</t>
  </si>
  <si>
    <t>3,43</t>
  </si>
  <si>
    <t>3,35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</si>
</sst>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0" fillId="0" borderId="0"/>
    <xf numFmtId="0" fontId="11" fillId="0" borderId="0"/>
    <xf numFmtId="0" fontId="14" fillId="0" borderId="0"/>
    <xf numFmtId="0" fontId="15" fillId="0" borderId="0"/>
    <xf numFmtId="0" fontId="14" fillId="0" borderId="0"/>
    <xf numFmtId="43" fontId="10" fillId="0" borderId="0" applyFont="0" applyFill="0" applyBorder="0" applyAlignment="0" applyProtection="0"/>
  </cellStyleXfs>
  <cellXfs count="102">
    <xf numFmtId="0" fontId="0" fillId="0" borderId="0" xfId="0"/>
    <xf numFmtId="0" fontId="0" fillId="2" borderId="0" xfId="0" applyFill="1"/>
    <xf numFmtId="49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4" fontId="3" fillId="2" borderId="0" xfId="1" applyNumberFormat="1" applyFont="1" applyFill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164" fontId="5" fillId="2" borderId="0" xfId="1" applyNumberFormat="1" applyFont="1" applyFill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49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wrapText="1"/>
    </xf>
    <xf numFmtId="164" fontId="13" fillId="2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164" fontId="13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" fillId="2" borderId="1" xfId="4" applyFont="1" applyFill="1" applyBorder="1" applyAlignment="1">
      <alignment vertical="center" wrapText="1"/>
    </xf>
    <xf numFmtId="0" fontId="1" fillId="2" borderId="1" xfId="6" applyFont="1" applyFill="1" applyBorder="1" applyAlignment="1">
      <alignment horizontal="center" vertical="center" wrapText="1"/>
    </xf>
    <xf numFmtId="4" fontId="1" fillId="2" borderId="1" xfId="6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left" vertical="center"/>
    </xf>
    <xf numFmtId="4" fontId="1" fillId="2" borderId="1" xfId="6" applyNumberFormat="1" applyFont="1" applyFill="1" applyBorder="1" applyAlignment="1">
      <alignment horizontal="center" vertical="center" wrapText="1"/>
    </xf>
    <xf numFmtId="0" fontId="1" fillId="2" borderId="1" xfId="4" applyFont="1" applyFill="1" applyBorder="1" applyAlignment="1">
      <alignment horizontal="left" vertical="center" wrapText="1"/>
    </xf>
    <xf numFmtId="2" fontId="1" fillId="2" borderId="1" xfId="4" applyNumberFormat="1" applyFont="1" applyFill="1" applyBorder="1" applyAlignment="1">
      <alignment horizontal="left" vertical="center" wrapText="1"/>
    </xf>
    <xf numFmtId="1" fontId="1" fillId="2" borderId="1" xfId="4" applyNumberFormat="1" applyFont="1" applyFill="1" applyBorder="1" applyAlignment="1">
      <alignment horizontal="left" vertical="center" wrapText="1"/>
    </xf>
    <xf numFmtId="0" fontId="1" fillId="2" borderId="1" xfId="6" applyFont="1" applyFill="1" applyBorder="1" applyAlignment="1">
      <alignment horizontal="center" vertical="top" wrapText="1"/>
    </xf>
    <xf numFmtId="4" fontId="1" fillId="2" borderId="1" xfId="5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left" vertical="center" wrapText="1" indent="1" readingOrder="1"/>
    </xf>
    <xf numFmtId="0" fontId="1" fillId="2" borderId="1" xfId="4" applyFont="1" applyFill="1" applyBorder="1" applyAlignment="1">
      <alignment vertical="center"/>
    </xf>
    <xf numFmtId="3" fontId="1" fillId="2" borderId="1" xfId="6" applyNumberFormat="1" applyFont="1" applyFill="1" applyBorder="1" applyAlignment="1">
      <alignment horizontal="center" vertical="center"/>
    </xf>
    <xf numFmtId="4" fontId="1" fillId="2" borderId="1" xfId="4" applyNumberFormat="1" applyFont="1" applyFill="1" applyBorder="1" applyAlignment="1">
      <alignment horizontal="left" vertical="center" wrapText="1"/>
    </xf>
    <xf numFmtId="1" fontId="1" fillId="2" borderId="1" xfId="6" applyNumberFormat="1" applyFont="1" applyFill="1" applyBorder="1" applyAlignment="1">
      <alignment horizontal="center" vertical="center"/>
    </xf>
    <xf numFmtId="0" fontId="1" fillId="2" borderId="1" xfId="6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3" borderId="0" xfId="0" applyFont="1" applyFill="1"/>
    <xf numFmtId="0" fontId="9" fillId="3" borderId="0" xfId="0" applyFont="1" applyFill="1"/>
    <xf numFmtId="0" fontId="0" fillId="3" borderId="0" xfId="0" applyFill="1"/>
    <xf numFmtId="0" fontId="12" fillId="2" borderId="1" xfId="0" applyFont="1" applyFill="1" applyBorder="1" applyAlignment="1">
      <alignment horizontal="left" vertical="center" wrapText="1"/>
    </xf>
    <xf numFmtId="4" fontId="19" fillId="2" borderId="1" xfId="6" applyNumberFormat="1" applyFont="1" applyFill="1" applyBorder="1" applyAlignment="1">
      <alignment horizontal="center" vertical="center"/>
    </xf>
    <xf numFmtId="4" fontId="4" fillId="2" borderId="0" xfId="1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left"/>
    </xf>
    <xf numFmtId="49" fontId="17" fillId="2" borderId="1" xfId="0" applyNumberFormat="1" applyFont="1" applyFill="1" applyBorder="1" applyAlignment="1">
      <alignment vertical="center" wrapText="1"/>
    </xf>
    <xf numFmtId="49" fontId="16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/>
    </xf>
    <xf numFmtId="0" fontId="4" fillId="2" borderId="1" xfId="4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wrapText="1"/>
    </xf>
    <xf numFmtId="164" fontId="13" fillId="2" borderId="1" xfId="0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6" fillId="2" borderId="4" xfId="0" applyNumberFormat="1" applyFont="1" applyFill="1" applyBorder="1" applyAlignment="1">
      <alignment horizontal="center" vertical="center" wrapText="1"/>
    </xf>
    <xf numFmtId="4" fontId="16" fillId="2" borderId="5" xfId="0" applyNumberFormat="1" applyFont="1" applyFill="1" applyBorder="1" applyAlignment="1">
      <alignment horizontal="center" vertical="center" wrapText="1"/>
    </xf>
    <xf numFmtId="4" fontId="16" fillId="2" borderId="6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</cellXfs>
  <cellStyles count="8">
    <cellStyle name="Гиперссылка" xfId="1" builtinId="8"/>
    <cellStyle name="Обычный" xfId="0" builtinId="0"/>
    <cellStyle name="Обычный 2" xfId="3" xr:uid="{00000000-0005-0000-0000-000002000000}"/>
    <cellStyle name="Обычный 2 2" xfId="5" xr:uid="{00000000-0005-0000-0000-000003000000}"/>
    <cellStyle name="Обычный 2 3" xfId="6" xr:uid="{00000000-0005-0000-0000-000004000000}"/>
    <cellStyle name="Обычный 2 4" xfId="4" xr:uid="{00000000-0005-0000-0000-000005000000}"/>
    <cellStyle name="Обычный 33" xfId="2" xr:uid="{00000000-0005-0000-0000-000006000000}"/>
    <cellStyle name="Финансовый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A72"/>
  <sheetViews>
    <sheetView tabSelected="1" view="pageBreakPreview" zoomScale="55" zoomScaleNormal="60" zoomScaleSheetLayoutView="55" workbookViewId="0">
      <selection sqref="A1:Z1"/>
    </sheetView>
  </sheetViews>
  <sheetFormatPr defaultColWidth="8.85546875" defaultRowHeight="18.75" x14ac:dyDescent="0.3"/>
  <cols>
    <col min="1" max="1" width="12.28515625" style="14" customWidth="1"/>
    <col min="2" max="2" width="16.140625" style="16" customWidth="1"/>
    <col min="3" max="3" width="86.28515625" style="15" customWidth="1"/>
    <col min="4" max="4" width="27" style="16" customWidth="1"/>
    <col min="5" max="5" width="21.28515625" style="16" customWidth="1"/>
    <col min="6" max="6" width="16.7109375" style="14" customWidth="1"/>
    <col min="7" max="7" width="26.85546875" style="16" customWidth="1"/>
    <col min="8" max="8" width="21.5703125" style="16" customWidth="1"/>
    <col min="9" max="9" width="31.85546875" style="16" customWidth="1"/>
    <col min="10" max="10" width="31.28515625" style="76" customWidth="1"/>
    <col min="11" max="11" width="21" style="17" customWidth="1"/>
    <col min="12" max="12" width="60.5703125" style="18" customWidth="1"/>
    <col min="13" max="13" width="28.140625" style="19" customWidth="1"/>
    <col min="14" max="14" width="25.5703125" style="20" bestFit="1" customWidth="1"/>
    <col min="15" max="15" width="30.7109375" style="21" customWidth="1"/>
    <col min="16" max="16" width="24.28515625" style="20" customWidth="1"/>
    <col min="17" max="17" width="17.7109375" style="22" customWidth="1"/>
    <col min="18" max="18" width="19.42578125" style="22" customWidth="1"/>
    <col min="19" max="19" width="14" style="22" customWidth="1"/>
    <col min="20" max="20" width="31.140625" style="22" customWidth="1"/>
    <col min="21" max="21" width="18.28515625" style="22" customWidth="1"/>
    <col min="22" max="22" width="31.42578125" style="22" customWidth="1"/>
    <col min="23" max="23" width="10.28515625" style="22" customWidth="1"/>
    <col min="24" max="24" width="22.140625" style="22" customWidth="1"/>
    <col min="25" max="25" width="41" style="77" customWidth="1"/>
    <col min="26" max="26" width="44.42578125" style="23" customWidth="1"/>
    <col min="27" max="27" width="46.42578125" style="1" bestFit="1" customWidth="1"/>
    <col min="28" max="29" width="28.42578125" style="1" bestFit="1" customWidth="1"/>
    <col min="30" max="16384" width="8.85546875" style="1"/>
  </cols>
  <sheetData>
    <row r="1" spans="1:27" ht="31.5" customHeight="1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7" s="10" customFormat="1" ht="30" customHeight="1" x14ac:dyDescent="0.3">
      <c r="A2" s="2"/>
      <c r="B2" s="4"/>
      <c r="C2" s="3"/>
      <c r="D2" s="4"/>
      <c r="E2" s="4"/>
      <c r="F2" s="2"/>
      <c r="G2" s="4"/>
      <c r="H2" s="5"/>
      <c r="I2" s="4"/>
      <c r="J2" s="73"/>
      <c r="K2" s="6"/>
      <c r="L2" s="7"/>
      <c r="M2" s="8"/>
      <c r="N2" s="9"/>
      <c r="O2" s="8"/>
      <c r="P2" s="9"/>
      <c r="Q2" s="2"/>
      <c r="R2" s="2"/>
      <c r="S2" s="2"/>
      <c r="T2" s="2"/>
      <c r="U2" s="2"/>
      <c r="V2" s="2"/>
      <c r="W2" s="2"/>
      <c r="X2" s="2"/>
      <c r="Y2" s="3"/>
      <c r="Z2" s="4"/>
    </row>
    <row r="3" spans="1:27" s="10" customFormat="1" ht="30" customHeight="1" x14ac:dyDescent="0.5">
      <c r="A3" s="31"/>
      <c r="B3" s="33"/>
      <c r="C3" s="32"/>
      <c r="D3" s="33"/>
      <c r="E3" s="33"/>
      <c r="F3" s="31"/>
      <c r="G3" s="33"/>
      <c r="H3" s="33"/>
      <c r="I3" s="33"/>
      <c r="J3" s="74"/>
      <c r="K3" s="35" t="s">
        <v>0</v>
      </c>
      <c r="L3" s="32"/>
      <c r="M3" s="36"/>
      <c r="N3" s="34"/>
      <c r="O3" s="37"/>
      <c r="P3" s="34"/>
      <c r="Q3" s="31"/>
      <c r="R3" s="31"/>
      <c r="S3" s="31"/>
      <c r="T3" s="31"/>
      <c r="U3" s="31"/>
      <c r="V3" s="31"/>
      <c r="W3" s="31"/>
      <c r="X3" s="31"/>
      <c r="Y3" s="32"/>
      <c r="Z3" s="33"/>
      <c r="AA3" s="11"/>
    </row>
    <row r="4" spans="1:27" s="10" customFormat="1" ht="30" customHeight="1" x14ac:dyDescent="0.5">
      <c r="A4" s="31"/>
      <c r="B4" s="33"/>
      <c r="C4" s="32"/>
      <c r="D4" s="33"/>
      <c r="E4" s="33"/>
      <c r="F4" s="31"/>
      <c r="G4" s="33"/>
      <c r="H4" s="33"/>
      <c r="I4" s="33"/>
      <c r="J4" s="74"/>
      <c r="K4" s="35"/>
      <c r="L4" s="32"/>
      <c r="M4" s="36"/>
      <c r="N4" s="34"/>
      <c r="O4" s="37"/>
      <c r="P4" s="34"/>
      <c r="Q4" s="31"/>
      <c r="R4" s="31"/>
      <c r="S4" s="31"/>
      <c r="T4" s="31"/>
      <c r="U4" s="31"/>
      <c r="V4" s="31"/>
      <c r="W4" s="31"/>
      <c r="X4" s="31"/>
      <c r="Y4" s="32"/>
      <c r="Z4" s="33"/>
      <c r="AA4" s="11"/>
    </row>
    <row r="5" spans="1:27" s="10" customFormat="1" ht="30" customHeight="1" x14ac:dyDescent="0.5">
      <c r="A5" s="31"/>
      <c r="B5" s="33"/>
      <c r="C5" s="32"/>
      <c r="D5" s="33"/>
      <c r="E5" s="33"/>
      <c r="F5" s="31"/>
      <c r="G5" s="33"/>
      <c r="H5" s="33"/>
      <c r="I5" s="67"/>
      <c r="J5" s="35"/>
      <c r="K5" s="35"/>
      <c r="L5" s="32"/>
      <c r="M5" s="36"/>
      <c r="N5" s="38"/>
      <c r="O5" s="36"/>
      <c r="P5" s="34"/>
      <c r="Q5" s="31"/>
      <c r="R5" s="31"/>
      <c r="S5" s="31"/>
      <c r="T5" s="31"/>
      <c r="U5" s="31"/>
      <c r="V5" s="31"/>
      <c r="W5" s="31"/>
      <c r="X5" s="31"/>
      <c r="Y5" s="32"/>
      <c r="Z5" s="33"/>
      <c r="AA5" s="11"/>
    </row>
    <row r="6" spans="1:27" s="13" customFormat="1" ht="113.25" customHeight="1" x14ac:dyDescent="0.45">
      <c r="A6" s="96" t="s">
        <v>1</v>
      </c>
      <c r="B6" s="98" t="s">
        <v>2</v>
      </c>
      <c r="C6" s="99"/>
      <c r="D6" s="40"/>
      <c r="E6" s="41"/>
      <c r="F6" s="41"/>
      <c r="G6" s="41"/>
      <c r="H6" s="100" t="s">
        <v>3</v>
      </c>
      <c r="I6" s="101" t="s">
        <v>4</v>
      </c>
      <c r="J6" s="101"/>
      <c r="K6" s="101"/>
      <c r="L6" s="101"/>
      <c r="M6" s="91" t="s">
        <v>5</v>
      </c>
      <c r="N6" s="91"/>
      <c r="O6" s="91"/>
      <c r="P6" s="91"/>
      <c r="Q6" s="96" t="s">
        <v>6</v>
      </c>
      <c r="R6" s="96"/>
      <c r="S6" s="96"/>
      <c r="T6" s="96"/>
      <c r="U6" s="96"/>
      <c r="V6" s="96"/>
      <c r="W6" s="96"/>
      <c r="X6" s="96"/>
      <c r="Y6" s="101" t="s">
        <v>7</v>
      </c>
      <c r="Z6" s="100" t="s">
        <v>8</v>
      </c>
      <c r="AA6" s="12"/>
    </row>
    <row r="7" spans="1:27" s="13" customFormat="1" ht="126.75" customHeight="1" x14ac:dyDescent="0.45">
      <c r="A7" s="96"/>
      <c r="B7" s="100" t="s">
        <v>9</v>
      </c>
      <c r="C7" s="101" t="s">
        <v>10</v>
      </c>
      <c r="D7" s="100" t="s">
        <v>11</v>
      </c>
      <c r="E7" s="100" t="s">
        <v>12</v>
      </c>
      <c r="F7" s="100"/>
      <c r="G7" s="100" t="s">
        <v>13</v>
      </c>
      <c r="H7" s="100"/>
      <c r="I7" s="100" t="s">
        <v>14</v>
      </c>
      <c r="J7" s="88" t="s">
        <v>126</v>
      </c>
      <c r="K7" s="92" t="s">
        <v>15</v>
      </c>
      <c r="L7" s="93" t="s">
        <v>125</v>
      </c>
      <c r="M7" s="91" t="s">
        <v>16</v>
      </c>
      <c r="N7" s="91"/>
      <c r="O7" s="91" t="s">
        <v>17</v>
      </c>
      <c r="P7" s="91" t="s">
        <v>18</v>
      </c>
      <c r="Q7" s="96" t="s">
        <v>19</v>
      </c>
      <c r="R7" s="96"/>
      <c r="S7" s="96" t="s">
        <v>20</v>
      </c>
      <c r="T7" s="96"/>
      <c r="U7" s="96" t="s">
        <v>21</v>
      </c>
      <c r="V7" s="96"/>
      <c r="W7" s="96" t="s">
        <v>22</v>
      </c>
      <c r="X7" s="96"/>
      <c r="Y7" s="101"/>
      <c r="Z7" s="100"/>
      <c r="AA7" s="12"/>
    </row>
    <row r="8" spans="1:27" s="13" customFormat="1" ht="84" customHeight="1" x14ac:dyDescent="0.45">
      <c r="A8" s="96"/>
      <c r="B8" s="100"/>
      <c r="C8" s="101"/>
      <c r="D8" s="100"/>
      <c r="E8" s="100"/>
      <c r="F8" s="100"/>
      <c r="G8" s="100"/>
      <c r="H8" s="100"/>
      <c r="I8" s="100"/>
      <c r="J8" s="89"/>
      <c r="K8" s="92"/>
      <c r="L8" s="94"/>
      <c r="M8" s="91" t="s">
        <v>23</v>
      </c>
      <c r="N8" s="91" t="s">
        <v>24</v>
      </c>
      <c r="O8" s="91"/>
      <c r="P8" s="91"/>
      <c r="Q8" s="96"/>
      <c r="R8" s="96"/>
      <c r="S8" s="96"/>
      <c r="T8" s="96"/>
      <c r="U8" s="96"/>
      <c r="V8" s="96"/>
      <c r="W8" s="96"/>
      <c r="X8" s="96"/>
      <c r="Y8" s="101"/>
      <c r="Z8" s="100"/>
      <c r="AA8" s="12"/>
    </row>
    <row r="9" spans="1:27" s="13" customFormat="1" ht="75" x14ac:dyDescent="0.45">
      <c r="A9" s="96"/>
      <c r="B9" s="100"/>
      <c r="C9" s="101"/>
      <c r="D9" s="100"/>
      <c r="E9" s="40" t="s">
        <v>25</v>
      </c>
      <c r="F9" s="39"/>
      <c r="G9" s="100"/>
      <c r="H9" s="100"/>
      <c r="I9" s="100"/>
      <c r="J9" s="90"/>
      <c r="K9" s="92"/>
      <c r="L9" s="95"/>
      <c r="M9" s="91"/>
      <c r="N9" s="91"/>
      <c r="O9" s="91"/>
      <c r="P9" s="91"/>
      <c r="Q9" s="39" t="s">
        <v>27</v>
      </c>
      <c r="R9" s="39" t="s">
        <v>28</v>
      </c>
      <c r="S9" s="39" t="s">
        <v>27</v>
      </c>
      <c r="T9" s="39" t="s">
        <v>28</v>
      </c>
      <c r="U9" s="39" t="s">
        <v>25</v>
      </c>
      <c r="V9" s="39" t="s">
        <v>26</v>
      </c>
      <c r="W9" s="39" t="s">
        <v>27</v>
      </c>
      <c r="X9" s="39" t="s">
        <v>28</v>
      </c>
      <c r="Y9" s="101"/>
      <c r="Z9" s="100"/>
      <c r="AA9" s="12"/>
    </row>
    <row r="10" spans="1:27" s="13" customFormat="1" ht="30.75" x14ac:dyDescent="0.45">
      <c r="A10" s="39">
        <v>1</v>
      </c>
      <c r="B10" s="40">
        <v>2</v>
      </c>
      <c r="C10" s="40">
        <v>3</v>
      </c>
      <c r="D10" s="40">
        <v>4</v>
      </c>
      <c r="E10" s="40">
        <v>5</v>
      </c>
      <c r="F10" s="39">
        <v>6</v>
      </c>
      <c r="G10" s="40">
        <v>7</v>
      </c>
      <c r="H10" s="40">
        <v>8</v>
      </c>
      <c r="I10" s="40">
        <v>9</v>
      </c>
      <c r="J10" s="40">
        <v>10</v>
      </c>
      <c r="K10" s="43">
        <v>11</v>
      </c>
      <c r="L10" s="40">
        <v>12</v>
      </c>
      <c r="M10" s="43">
        <v>13</v>
      </c>
      <c r="N10" s="43">
        <v>14</v>
      </c>
      <c r="O10" s="43">
        <v>15</v>
      </c>
      <c r="P10" s="43">
        <v>16</v>
      </c>
      <c r="Q10" s="39">
        <v>17</v>
      </c>
      <c r="R10" s="39">
        <v>18</v>
      </c>
      <c r="S10" s="39">
        <v>19</v>
      </c>
      <c r="T10" s="39">
        <v>20</v>
      </c>
      <c r="U10" s="39">
        <v>21</v>
      </c>
      <c r="V10" s="39">
        <v>22</v>
      </c>
      <c r="W10" s="39">
        <v>23</v>
      </c>
      <c r="X10" s="39">
        <v>24</v>
      </c>
      <c r="Y10" s="40">
        <v>25</v>
      </c>
      <c r="Z10" s="44">
        <v>26</v>
      </c>
      <c r="AA10" s="12"/>
    </row>
    <row r="11" spans="1:27" s="69" customFormat="1" ht="30.75" x14ac:dyDescent="0.45">
      <c r="A11" s="78"/>
      <c r="B11" s="39"/>
      <c r="C11" s="79" t="s">
        <v>97</v>
      </c>
      <c r="D11" s="39"/>
      <c r="E11" s="79"/>
      <c r="F11" s="79"/>
      <c r="G11" s="79"/>
      <c r="H11" s="79"/>
      <c r="I11" s="52">
        <f>SUM(I12:I37)</f>
        <v>2995397.9170000008</v>
      </c>
      <c r="J11" s="52">
        <f>SUM(J12:J37)</f>
        <v>2806514.94</v>
      </c>
      <c r="K11" s="79"/>
      <c r="L11" s="79"/>
      <c r="M11" s="42">
        <f>SUM(M12:M37)</f>
        <v>2806514.94</v>
      </c>
      <c r="N11" s="42"/>
      <c r="O11" s="42"/>
      <c r="P11" s="42"/>
      <c r="Q11" s="39"/>
      <c r="R11" s="39"/>
      <c r="S11" s="39"/>
      <c r="T11" s="39"/>
      <c r="U11" s="39"/>
      <c r="V11" s="39"/>
      <c r="W11" s="39"/>
      <c r="X11" s="39"/>
      <c r="Y11" s="40"/>
      <c r="Z11" s="44"/>
      <c r="AA11" s="68"/>
    </row>
    <row r="12" spans="1:27" s="13" customFormat="1" ht="75" x14ac:dyDescent="0.45">
      <c r="A12" s="45" t="s">
        <v>29</v>
      </c>
      <c r="B12" s="46" t="s">
        <v>30</v>
      </c>
      <c r="C12" s="47" t="s">
        <v>37</v>
      </c>
      <c r="D12" s="48" t="s">
        <v>31</v>
      </c>
      <c r="E12" s="49">
        <v>6.27</v>
      </c>
      <c r="F12" s="49">
        <v>6.27</v>
      </c>
      <c r="G12" s="46">
        <v>2024</v>
      </c>
      <c r="H12" s="46"/>
      <c r="I12" s="49">
        <v>46410.7</v>
      </c>
      <c r="J12" s="50">
        <v>46266.62</v>
      </c>
      <c r="K12" s="50"/>
      <c r="L12" s="71" t="s">
        <v>127</v>
      </c>
      <c r="M12" s="51">
        <f>J12</f>
        <v>46266.62</v>
      </c>
      <c r="N12" s="42"/>
      <c r="O12" s="42"/>
      <c r="P12" s="42"/>
      <c r="Q12" s="39"/>
      <c r="R12" s="39"/>
      <c r="S12" s="39"/>
      <c r="T12" s="39"/>
      <c r="U12" s="39"/>
      <c r="V12" s="39"/>
      <c r="W12" s="39"/>
      <c r="X12" s="39"/>
      <c r="Y12" s="80"/>
      <c r="Z12" s="44"/>
      <c r="AA12" s="12"/>
    </row>
    <row r="13" spans="1:27" s="13" customFormat="1" ht="75" x14ac:dyDescent="0.45">
      <c r="A13" s="45" t="s">
        <v>32</v>
      </c>
      <c r="B13" s="46" t="s">
        <v>30</v>
      </c>
      <c r="C13" s="47" t="s">
        <v>38</v>
      </c>
      <c r="D13" s="48" t="s">
        <v>31</v>
      </c>
      <c r="E13" s="49">
        <v>6.4</v>
      </c>
      <c r="F13" s="49">
        <v>6.4</v>
      </c>
      <c r="G13" s="46">
        <v>2024</v>
      </c>
      <c r="H13" s="46"/>
      <c r="I13" s="49">
        <v>79542.53</v>
      </c>
      <c r="J13" s="50">
        <v>79295.58</v>
      </c>
      <c r="K13" s="50"/>
      <c r="L13" s="71" t="s">
        <v>127</v>
      </c>
      <c r="M13" s="51">
        <f t="shared" ref="M13:M37" si="0">J13</f>
        <v>79295.58</v>
      </c>
      <c r="N13" s="42"/>
      <c r="O13" s="42"/>
      <c r="P13" s="42"/>
      <c r="Q13" s="39"/>
      <c r="R13" s="39"/>
      <c r="S13" s="39"/>
      <c r="T13" s="39"/>
      <c r="U13" s="39"/>
      <c r="V13" s="39"/>
      <c r="W13" s="39"/>
      <c r="X13" s="39"/>
      <c r="Y13" s="80"/>
      <c r="Z13" s="44"/>
      <c r="AA13" s="12"/>
    </row>
    <row r="14" spans="1:27" s="13" customFormat="1" ht="51" customHeight="1" x14ac:dyDescent="0.45">
      <c r="A14" s="45" t="s">
        <v>101</v>
      </c>
      <c r="B14" s="46" t="s">
        <v>30</v>
      </c>
      <c r="C14" s="47" t="s">
        <v>39</v>
      </c>
      <c r="D14" s="48" t="s">
        <v>31</v>
      </c>
      <c r="E14" s="49">
        <f>3.409+1.312+3.036</f>
        <v>7.7569999999999997</v>
      </c>
      <c r="F14" s="49">
        <f>3.409+1.312+3.036</f>
        <v>7.7569999999999997</v>
      </c>
      <c r="G14" s="46">
        <v>2024</v>
      </c>
      <c r="H14" s="40"/>
      <c r="I14" s="49">
        <v>63134.83</v>
      </c>
      <c r="J14" s="49">
        <v>61262.15</v>
      </c>
      <c r="K14" s="52"/>
      <c r="L14" s="71" t="s">
        <v>127</v>
      </c>
      <c r="M14" s="51">
        <f t="shared" si="0"/>
        <v>61262.15</v>
      </c>
      <c r="N14" s="42"/>
      <c r="O14" s="42"/>
      <c r="P14" s="42"/>
      <c r="Q14" s="53"/>
      <c r="R14" s="39"/>
      <c r="S14" s="39"/>
      <c r="T14" s="39"/>
      <c r="U14" s="39"/>
      <c r="V14" s="39"/>
      <c r="W14" s="39"/>
      <c r="X14" s="39"/>
      <c r="Y14" s="40"/>
      <c r="Z14" s="44"/>
      <c r="AA14" s="12"/>
    </row>
    <row r="15" spans="1:27" ht="75" x14ac:dyDescent="0.3">
      <c r="A15" s="45" t="s">
        <v>102</v>
      </c>
      <c r="B15" s="46" t="s">
        <v>30</v>
      </c>
      <c r="C15" s="47" t="s">
        <v>40</v>
      </c>
      <c r="D15" s="48" t="s">
        <v>31</v>
      </c>
      <c r="E15" s="49">
        <f>1.949+1.383+1.067+1.27</f>
        <v>5.6690000000000005</v>
      </c>
      <c r="F15" s="49">
        <f>1.949+1.383+1.067+1.27</f>
        <v>5.6690000000000005</v>
      </c>
      <c r="G15" s="46">
        <v>2024</v>
      </c>
      <c r="H15" s="25"/>
      <c r="I15" s="49">
        <v>55343.94</v>
      </c>
      <c r="J15" s="75">
        <v>55172.12</v>
      </c>
      <c r="K15" s="24"/>
      <c r="L15" s="71" t="s">
        <v>127</v>
      </c>
      <c r="M15" s="51">
        <f t="shared" si="0"/>
        <v>55172.12</v>
      </c>
      <c r="N15" s="27"/>
      <c r="O15" s="28"/>
      <c r="P15" s="27"/>
      <c r="Q15" s="29"/>
      <c r="R15" s="29"/>
      <c r="S15" s="29"/>
      <c r="T15" s="29"/>
      <c r="U15" s="29"/>
      <c r="V15" s="29"/>
      <c r="W15" s="29"/>
      <c r="X15" s="29"/>
      <c r="Y15" s="81"/>
      <c r="Z15" s="30"/>
    </row>
    <row r="16" spans="1:27" ht="75" x14ac:dyDescent="0.3">
      <c r="A16" s="45" t="s">
        <v>33</v>
      </c>
      <c r="B16" s="46" t="s">
        <v>30</v>
      </c>
      <c r="C16" s="47" t="s">
        <v>41</v>
      </c>
      <c r="D16" s="48" t="s">
        <v>31</v>
      </c>
      <c r="E16" s="49">
        <v>9.01</v>
      </c>
      <c r="F16" s="49">
        <v>9.01</v>
      </c>
      <c r="G16" s="46">
        <v>2024</v>
      </c>
      <c r="H16" s="25"/>
      <c r="I16" s="49">
        <v>35609.64</v>
      </c>
      <c r="J16" s="75">
        <v>35544.94</v>
      </c>
      <c r="K16" s="24"/>
      <c r="L16" s="71" t="s">
        <v>127</v>
      </c>
      <c r="M16" s="51">
        <f t="shared" si="0"/>
        <v>35544.94</v>
      </c>
      <c r="N16" s="27"/>
      <c r="O16" s="28"/>
      <c r="P16" s="27"/>
      <c r="Q16" s="29"/>
      <c r="R16" s="29"/>
      <c r="S16" s="29"/>
      <c r="T16" s="29"/>
      <c r="U16" s="29"/>
      <c r="V16" s="29"/>
      <c r="W16" s="29"/>
      <c r="X16" s="29"/>
      <c r="Y16" s="81"/>
      <c r="Z16" s="30"/>
    </row>
    <row r="17" spans="1:26" ht="75" x14ac:dyDescent="0.3">
      <c r="A17" s="45" t="s">
        <v>34</v>
      </c>
      <c r="B17" s="46" t="s">
        <v>30</v>
      </c>
      <c r="C17" s="47" t="s">
        <v>42</v>
      </c>
      <c r="D17" s="48" t="s">
        <v>31</v>
      </c>
      <c r="E17" s="49">
        <v>1.9650000000000001</v>
      </c>
      <c r="F17" s="26" t="s">
        <v>128</v>
      </c>
      <c r="G17" s="46">
        <v>2024</v>
      </c>
      <c r="H17" s="25"/>
      <c r="I17" s="49">
        <v>31072.98</v>
      </c>
      <c r="J17" s="75">
        <v>30340.37</v>
      </c>
      <c r="K17" s="24"/>
      <c r="L17" s="71" t="s">
        <v>127</v>
      </c>
      <c r="M17" s="51">
        <f t="shared" si="0"/>
        <v>30340.37</v>
      </c>
      <c r="N17" s="27"/>
      <c r="O17" s="28"/>
      <c r="P17" s="27"/>
      <c r="Q17" s="29"/>
      <c r="R17" s="29"/>
      <c r="S17" s="29"/>
      <c r="T17" s="29"/>
      <c r="U17" s="29"/>
      <c r="V17" s="29"/>
      <c r="W17" s="29"/>
      <c r="X17" s="29"/>
      <c r="Y17" s="81"/>
      <c r="Z17" s="30"/>
    </row>
    <row r="18" spans="1:26" ht="75" x14ac:dyDescent="0.3">
      <c r="A18" s="45" t="s">
        <v>103</v>
      </c>
      <c r="B18" s="46" t="s">
        <v>30</v>
      </c>
      <c r="C18" s="47" t="s">
        <v>43</v>
      </c>
      <c r="D18" s="48" t="s">
        <v>31</v>
      </c>
      <c r="E18" s="49">
        <v>6.9640000000000004</v>
      </c>
      <c r="F18" s="49">
        <v>6.9640000000000004</v>
      </c>
      <c r="G18" s="46">
        <v>2024</v>
      </c>
      <c r="H18" s="25"/>
      <c r="I18" s="49">
        <v>92559.349000000002</v>
      </c>
      <c r="J18" s="75">
        <v>92271.99</v>
      </c>
      <c r="K18" s="24"/>
      <c r="L18" s="71" t="s">
        <v>127</v>
      </c>
      <c r="M18" s="51">
        <f t="shared" si="0"/>
        <v>92271.99</v>
      </c>
      <c r="N18" s="27"/>
      <c r="O18" s="28"/>
      <c r="P18" s="27"/>
      <c r="Q18" s="29"/>
      <c r="R18" s="29"/>
      <c r="S18" s="29"/>
      <c r="T18" s="29"/>
      <c r="U18" s="29"/>
      <c r="V18" s="29"/>
      <c r="W18" s="29"/>
      <c r="X18" s="29"/>
      <c r="Y18" s="81"/>
      <c r="Z18" s="30"/>
    </row>
    <row r="19" spans="1:26" ht="75" x14ac:dyDescent="0.3">
      <c r="A19" s="45" t="s">
        <v>35</v>
      </c>
      <c r="B19" s="46" t="s">
        <v>30</v>
      </c>
      <c r="C19" s="47" t="s">
        <v>44</v>
      </c>
      <c r="D19" s="48" t="s">
        <v>31</v>
      </c>
      <c r="E19" s="49">
        <v>3.4319999999999999</v>
      </c>
      <c r="F19" s="26" t="s">
        <v>129</v>
      </c>
      <c r="G19" s="46">
        <v>2024</v>
      </c>
      <c r="H19" s="25"/>
      <c r="I19" s="49">
        <v>20457.259999999998</v>
      </c>
      <c r="J19" s="75">
        <v>20393.759999999998</v>
      </c>
      <c r="K19" s="24"/>
      <c r="L19" s="71" t="s">
        <v>127</v>
      </c>
      <c r="M19" s="51">
        <f t="shared" si="0"/>
        <v>20393.759999999998</v>
      </c>
      <c r="N19" s="27"/>
      <c r="O19" s="28"/>
      <c r="P19" s="27"/>
      <c r="Q19" s="29"/>
      <c r="R19" s="29"/>
      <c r="S19" s="29"/>
      <c r="T19" s="29"/>
      <c r="U19" s="29"/>
      <c r="V19" s="29"/>
      <c r="W19" s="29"/>
      <c r="X19" s="29"/>
      <c r="Y19" s="81"/>
      <c r="Z19" s="30"/>
    </row>
    <row r="20" spans="1:26" ht="75" x14ac:dyDescent="0.3">
      <c r="A20" s="45" t="s">
        <v>104</v>
      </c>
      <c r="B20" s="46" t="s">
        <v>30</v>
      </c>
      <c r="C20" s="47" t="s">
        <v>45</v>
      </c>
      <c r="D20" s="48" t="s">
        <v>31</v>
      </c>
      <c r="E20" s="49">
        <v>3.3460000000000001</v>
      </c>
      <c r="F20" s="26" t="s">
        <v>130</v>
      </c>
      <c r="G20" s="46">
        <v>2024</v>
      </c>
      <c r="H20" s="25"/>
      <c r="I20" s="49">
        <v>31239.73</v>
      </c>
      <c r="J20" s="75">
        <v>31142.74</v>
      </c>
      <c r="K20" s="24"/>
      <c r="L20" s="71" t="s">
        <v>127</v>
      </c>
      <c r="M20" s="51">
        <f t="shared" si="0"/>
        <v>31142.74</v>
      </c>
      <c r="N20" s="27"/>
      <c r="O20" s="28"/>
      <c r="P20" s="27"/>
      <c r="Q20" s="29"/>
      <c r="R20" s="29"/>
      <c r="S20" s="29"/>
      <c r="T20" s="29"/>
      <c r="U20" s="29"/>
      <c r="V20" s="29"/>
      <c r="W20" s="29"/>
      <c r="X20" s="29"/>
      <c r="Y20" s="81"/>
      <c r="Z20" s="30"/>
    </row>
    <row r="21" spans="1:26" ht="75" x14ac:dyDescent="0.3">
      <c r="A21" s="45" t="s">
        <v>105</v>
      </c>
      <c r="B21" s="46" t="s">
        <v>30</v>
      </c>
      <c r="C21" s="47" t="s">
        <v>46</v>
      </c>
      <c r="D21" s="48" t="s">
        <v>31</v>
      </c>
      <c r="E21" s="49">
        <v>4.3049999999999997</v>
      </c>
      <c r="F21" s="49">
        <v>4.3049999999999997</v>
      </c>
      <c r="G21" s="46">
        <v>2024</v>
      </c>
      <c r="H21" s="25"/>
      <c r="I21" s="49">
        <v>78712.509999999995</v>
      </c>
      <c r="J21" s="75">
        <v>78468.14</v>
      </c>
      <c r="K21" s="24"/>
      <c r="L21" s="71" t="s">
        <v>127</v>
      </c>
      <c r="M21" s="51">
        <f t="shared" si="0"/>
        <v>78468.14</v>
      </c>
      <c r="N21" s="27"/>
      <c r="O21" s="28"/>
      <c r="P21" s="27"/>
      <c r="Q21" s="29"/>
      <c r="R21" s="29"/>
      <c r="S21" s="29"/>
      <c r="T21" s="29"/>
      <c r="U21" s="29"/>
      <c r="V21" s="29"/>
      <c r="W21" s="29"/>
      <c r="X21" s="29"/>
      <c r="Y21" s="81"/>
      <c r="Z21" s="30"/>
    </row>
    <row r="22" spans="1:26" ht="75" x14ac:dyDescent="0.3">
      <c r="A22" s="45" t="s">
        <v>106</v>
      </c>
      <c r="B22" s="46" t="s">
        <v>30</v>
      </c>
      <c r="C22" s="47" t="s">
        <v>47</v>
      </c>
      <c r="D22" s="48" t="s">
        <v>31</v>
      </c>
      <c r="E22" s="49">
        <v>7.0490000000000004</v>
      </c>
      <c r="F22" s="49">
        <v>7.0490000000000004</v>
      </c>
      <c r="G22" s="46">
        <v>2024</v>
      </c>
      <c r="H22" s="25"/>
      <c r="I22" s="49">
        <v>109030.21</v>
      </c>
      <c r="J22" s="75">
        <v>108691.71</v>
      </c>
      <c r="K22" s="24"/>
      <c r="L22" s="71" t="s">
        <v>127</v>
      </c>
      <c r="M22" s="51">
        <f t="shared" si="0"/>
        <v>108691.71</v>
      </c>
      <c r="N22" s="27"/>
      <c r="O22" s="28"/>
      <c r="P22" s="27"/>
      <c r="Q22" s="29"/>
      <c r="R22" s="29"/>
      <c r="S22" s="29"/>
      <c r="T22" s="29"/>
      <c r="U22" s="29"/>
      <c r="V22" s="29"/>
      <c r="W22" s="29"/>
      <c r="X22" s="29"/>
      <c r="Y22" s="81"/>
      <c r="Z22" s="30"/>
    </row>
    <row r="23" spans="1:26" x14ac:dyDescent="0.3">
      <c r="A23" s="45" t="s">
        <v>107</v>
      </c>
      <c r="B23" s="46" t="s">
        <v>30</v>
      </c>
      <c r="C23" s="54" t="s">
        <v>48</v>
      </c>
      <c r="D23" s="48" t="s">
        <v>36</v>
      </c>
      <c r="E23" s="49">
        <v>1</v>
      </c>
      <c r="F23" s="49">
        <v>1</v>
      </c>
      <c r="G23" s="46">
        <v>2024</v>
      </c>
      <c r="H23" s="25"/>
      <c r="I23" s="55">
        <v>9157.68</v>
      </c>
      <c r="J23" s="75">
        <v>8700</v>
      </c>
      <c r="K23" s="24"/>
      <c r="L23" s="71" t="s">
        <v>127</v>
      </c>
      <c r="M23" s="51">
        <f t="shared" si="0"/>
        <v>8700</v>
      </c>
      <c r="N23" s="27"/>
      <c r="O23" s="28"/>
      <c r="P23" s="27"/>
      <c r="Q23" s="29"/>
      <c r="R23" s="29"/>
      <c r="S23" s="29"/>
      <c r="T23" s="29"/>
      <c r="U23" s="29"/>
      <c r="V23" s="29"/>
      <c r="W23" s="29"/>
      <c r="X23" s="29"/>
      <c r="Y23" s="81"/>
      <c r="Z23" s="30"/>
    </row>
    <row r="24" spans="1:26" x14ac:dyDescent="0.3">
      <c r="A24" s="45" t="s">
        <v>108</v>
      </c>
      <c r="B24" s="46" t="s">
        <v>30</v>
      </c>
      <c r="C24" s="54" t="s">
        <v>49</v>
      </c>
      <c r="D24" s="48" t="s">
        <v>36</v>
      </c>
      <c r="E24" s="49">
        <v>1</v>
      </c>
      <c r="F24" s="49">
        <v>1</v>
      </c>
      <c r="G24" s="46">
        <v>2024</v>
      </c>
      <c r="H24" s="25"/>
      <c r="I24" s="55">
        <v>10852.49</v>
      </c>
      <c r="J24" s="75">
        <v>9800</v>
      </c>
      <c r="K24" s="24"/>
      <c r="L24" s="71" t="s">
        <v>127</v>
      </c>
      <c r="M24" s="51">
        <f t="shared" si="0"/>
        <v>9800</v>
      </c>
      <c r="N24" s="27"/>
      <c r="O24" s="28"/>
      <c r="P24" s="27"/>
      <c r="Q24" s="29"/>
      <c r="R24" s="29"/>
      <c r="S24" s="29"/>
      <c r="T24" s="29"/>
      <c r="U24" s="29"/>
      <c r="V24" s="29"/>
      <c r="W24" s="29"/>
      <c r="X24" s="29"/>
      <c r="Y24" s="81"/>
      <c r="Z24" s="30"/>
    </row>
    <row r="25" spans="1:26" x14ac:dyDescent="0.3">
      <c r="A25" s="45" t="s">
        <v>109</v>
      </c>
      <c r="B25" s="46" t="s">
        <v>30</v>
      </c>
      <c r="C25" s="54" t="s">
        <v>50</v>
      </c>
      <c r="D25" s="48" t="s">
        <v>36</v>
      </c>
      <c r="E25" s="49">
        <v>1</v>
      </c>
      <c r="F25" s="49">
        <v>1</v>
      </c>
      <c r="G25" s="46">
        <v>2024</v>
      </c>
      <c r="H25" s="25"/>
      <c r="I25" s="55">
        <v>24331.52</v>
      </c>
      <c r="J25" s="75">
        <v>23358.2</v>
      </c>
      <c r="K25" s="24"/>
      <c r="L25" s="71" t="s">
        <v>127</v>
      </c>
      <c r="M25" s="51">
        <f t="shared" si="0"/>
        <v>23358.2</v>
      </c>
      <c r="N25" s="27"/>
      <c r="O25" s="28"/>
      <c r="P25" s="27"/>
      <c r="Q25" s="29"/>
      <c r="R25" s="29"/>
      <c r="S25" s="29"/>
      <c r="T25" s="29"/>
      <c r="U25" s="29"/>
      <c r="V25" s="29"/>
      <c r="W25" s="29"/>
      <c r="X25" s="29"/>
      <c r="Y25" s="81"/>
      <c r="Z25" s="30"/>
    </row>
    <row r="26" spans="1:26" ht="37.5" x14ac:dyDescent="0.3">
      <c r="A26" s="45" t="s">
        <v>110</v>
      </c>
      <c r="B26" s="46" t="s">
        <v>30</v>
      </c>
      <c r="C26" s="56" t="s">
        <v>51</v>
      </c>
      <c r="D26" s="48" t="s">
        <v>36</v>
      </c>
      <c r="E26" s="49">
        <v>1</v>
      </c>
      <c r="F26" s="49">
        <v>1</v>
      </c>
      <c r="G26" s="46">
        <v>2024</v>
      </c>
      <c r="H26" s="25"/>
      <c r="I26" s="55">
        <v>169696.55</v>
      </c>
      <c r="J26" s="75">
        <v>148389.10999999999</v>
      </c>
      <c r="K26" s="24"/>
      <c r="L26" s="71" t="s">
        <v>127</v>
      </c>
      <c r="M26" s="51">
        <f t="shared" si="0"/>
        <v>148389.10999999999</v>
      </c>
      <c r="N26" s="27"/>
      <c r="O26" s="28"/>
      <c r="P26" s="27"/>
      <c r="Q26" s="29"/>
      <c r="R26" s="29"/>
      <c r="S26" s="29"/>
      <c r="T26" s="29"/>
      <c r="U26" s="29"/>
      <c r="V26" s="29"/>
      <c r="W26" s="29"/>
      <c r="X26" s="29"/>
      <c r="Y26" s="81"/>
      <c r="Z26" s="30"/>
    </row>
    <row r="27" spans="1:26" ht="56.25" x14ac:dyDescent="0.3">
      <c r="A27" s="45" t="s">
        <v>111</v>
      </c>
      <c r="B27" s="46" t="s">
        <v>30</v>
      </c>
      <c r="C27" s="56" t="s">
        <v>52</v>
      </c>
      <c r="D27" s="48" t="s">
        <v>36</v>
      </c>
      <c r="E27" s="49">
        <v>1</v>
      </c>
      <c r="F27" s="49">
        <v>1</v>
      </c>
      <c r="G27" s="46">
        <v>2024</v>
      </c>
      <c r="H27" s="25"/>
      <c r="I27" s="55">
        <v>24038.392</v>
      </c>
      <c r="J27" s="75">
        <v>22430.09</v>
      </c>
      <c r="K27" s="24"/>
      <c r="L27" s="71" t="s">
        <v>127</v>
      </c>
      <c r="M27" s="51">
        <f t="shared" si="0"/>
        <v>22430.09</v>
      </c>
      <c r="N27" s="27"/>
      <c r="O27" s="28"/>
      <c r="P27" s="27"/>
      <c r="Q27" s="29"/>
      <c r="R27" s="29"/>
      <c r="S27" s="29"/>
      <c r="T27" s="29"/>
      <c r="U27" s="29"/>
      <c r="V27" s="29"/>
      <c r="W27" s="29"/>
      <c r="X27" s="29"/>
      <c r="Y27" s="81"/>
      <c r="Z27" s="30"/>
    </row>
    <row r="28" spans="1:26" ht="37.5" x14ac:dyDescent="0.3">
      <c r="A28" s="45" t="s">
        <v>115</v>
      </c>
      <c r="B28" s="46" t="s">
        <v>30</v>
      </c>
      <c r="C28" s="58" t="s">
        <v>53</v>
      </c>
      <c r="D28" s="48" t="s">
        <v>36</v>
      </c>
      <c r="E28" s="49">
        <v>1</v>
      </c>
      <c r="F28" s="49">
        <v>1</v>
      </c>
      <c r="G28" s="46">
        <v>2024</v>
      </c>
      <c r="H28" s="25"/>
      <c r="I28" s="55">
        <v>1362520.04</v>
      </c>
      <c r="J28" s="75">
        <v>1320564.22</v>
      </c>
      <c r="K28" s="24"/>
      <c r="L28" s="71" t="s">
        <v>127</v>
      </c>
      <c r="M28" s="51">
        <f t="shared" si="0"/>
        <v>1320564.22</v>
      </c>
      <c r="N28" s="27"/>
      <c r="O28" s="28"/>
      <c r="P28" s="27"/>
      <c r="Q28" s="29"/>
      <c r="R28" s="29"/>
      <c r="S28" s="29"/>
      <c r="T28" s="29"/>
      <c r="U28" s="29"/>
      <c r="V28" s="29"/>
      <c r="W28" s="29"/>
      <c r="X28" s="29"/>
      <c r="Y28" s="81"/>
      <c r="Z28" s="30"/>
    </row>
    <row r="29" spans="1:26" x14ac:dyDescent="0.3">
      <c r="A29" s="45" t="s">
        <v>116</v>
      </c>
      <c r="B29" s="46" t="s">
        <v>30</v>
      </c>
      <c r="C29" s="57" t="s">
        <v>54</v>
      </c>
      <c r="D29" s="48" t="s">
        <v>36</v>
      </c>
      <c r="E29" s="49">
        <v>1</v>
      </c>
      <c r="F29" s="49">
        <v>1</v>
      </c>
      <c r="G29" s="46">
        <v>2024</v>
      </c>
      <c r="H29" s="25"/>
      <c r="I29" s="55">
        <v>249183.16</v>
      </c>
      <c r="J29" s="75">
        <v>230649.99</v>
      </c>
      <c r="K29" s="24"/>
      <c r="L29" s="71" t="s">
        <v>127</v>
      </c>
      <c r="M29" s="51">
        <f t="shared" si="0"/>
        <v>230649.99</v>
      </c>
      <c r="N29" s="27"/>
      <c r="O29" s="28"/>
      <c r="P29" s="27"/>
      <c r="Q29" s="29"/>
      <c r="R29" s="29"/>
      <c r="S29" s="29"/>
      <c r="T29" s="29"/>
      <c r="U29" s="29"/>
      <c r="V29" s="29"/>
      <c r="W29" s="29"/>
      <c r="X29" s="29"/>
      <c r="Y29" s="81"/>
      <c r="Z29" s="30"/>
    </row>
    <row r="30" spans="1:26" ht="37.5" x14ac:dyDescent="0.3">
      <c r="A30" s="45" t="s">
        <v>117</v>
      </c>
      <c r="B30" s="46" t="s">
        <v>30</v>
      </c>
      <c r="C30" s="57" t="s">
        <v>55</v>
      </c>
      <c r="D30" s="48" t="s">
        <v>36</v>
      </c>
      <c r="E30" s="49">
        <v>1</v>
      </c>
      <c r="F30" s="49">
        <v>1</v>
      </c>
      <c r="G30" s="46">
        <v>2024</v>
      </c>
      <c r="H30" s="25"/>
      <c r="I30" s="55">
        <v>71878.81</v>
      </c>
      <c r="J30" s="75">
        <v>43796.72</v>
      </c>
      <c r="K30" s="24"/>
      <c r="L30" s="71" t="s">
        <v>127</v>
      </c>
      <c r="M30" s="51">
        <f t="shared" si="0"/>
        <v>43796.72</v>
      </c>
      <c r="N30" s="27"/>
      <c r="O30" s="28"/>
      <c r="P30" s="27"/>
      <c r="Q30" s="29"/>
      <c r="R30" s="29"/>
      <c r="S30" s="29"/>
      <c r="T30" s="29"/>
      <c r="U30" s="29"/>
      <c r="V30" s="29"/>
      <c r="W30" s="29"/>
      <c r="X30" s="29"/>
      <c r="Y30" s="81"/>
      <c r="Z30" s="30"/>
    </row>
    <row r="31" spans="1:26" x14ac:dyDescent="0.3">
      <c r="A31" s="45" t="s">
        <v>118</v>
      </c>
      <c r="B31" s="46" t="s">
        <v>30</v>
      </c>
      <c r="C31" s="56" t="s">
        <v>56</v>
      </c>
      <c r="D31" s="48" t="s">
        <v>98</v>
      </c>
      <c r="E31" s="49">
        <v>1</v>
      </c>
      <c r="F31" s="49">
        <v>1</v>
      </c>
      <c r="G31" s="46">
        <v>2024</v>
      </c>
      <c r="H31" s="25"/>
      <c r="I31" s="55">
        <v>131603.95000000001</v>
      </c>
      <c r="J31" s="75">
        <v>109000</v>
      </c>
      <c r="K31" s="24"/>
      <c r="L31" s="71" t="s">
        <v>127</v>
      </c>
      <c r="M31" s="51">
        <f t="shared" si="0"/>
        <v>109000</v>
      </c>
      <c r="N31" s="27"/>
      <c r="O31" s="28"/>
      <c r="P31" s="27"/>
      <c r="Q31" s="29"/>
      <c r="R31" s="29"/>
      <c r="S31" s="29"/>
      <c r="T31" s="29"/>
      <c r="U31" s="29"/>
      <c r="V31" s="29"/>
      <c r="W31" s="29"/>
      <c r="X31" s="29"/>
      <c r="Y31" s="81"/>
      <c r="Z31" s="30"/>
    </row>
    <row r="32" spans="1:26" x14ac:dyDescent="0.3">
      <c r="A32" s="45" t="s">
        <v>119</v>
      </c>
      <c r="B32" s="46" t="s">
        <v>30</v>
      </c>
      <c r="C32" s="56" t="s">
        <v>57</v>
      </c>
      <c r="D32" s="48" t="s">
        <v>36</v>
      </c>
      <c r="E32" s="49">
        <v>1</v>
      </c>
      <c r="F32" s="49">
        <v>1</v>
      </c>
      <c r="G32" s="46">
        <v>2024</v>
      </c>
      <c r="H32" s="25"/>
      <c r="I32" s="55">
        <v>70523.067999999999</v>
      </c>
      <c r="J32" s="75">
        <v>55714</v>
      </c>
      <c r="K32" s="24"/>
      <c r="L32" s="71" t="s">
        <v>127</v>
      </c>
      <c r="M32" s="51">
        <f t="shared" si="0"/>
        <v>55714</v>
      </c>
      <c r="N32" s="27"/>
      <c r="O32" s="28"/>
      <c r="P32" s="27"/>
      <c r="Q32" s="29"/>
      <c r="R32" s="29"/>
      <c r="S32" s="29"/>
      <c r="T32" s="29"/>
      <c r="U32" s="29"/>
      <c r="V32" s="29"/>
      <c r="W32" s="29"/>
      <c r="X32" s="29"/>
      <c r="Y32" s="81"/>
      <c r="Z32" s="30"/>
    </row>
    <row r="33" spans="1:26" x14ac:dyDescent="0.3">
      <c r="A33" s="45" t="s">
        <v>120</v>
      </c>
      <c r="B33" s="46" t="s">
        <v>30</v>
      </c>
      <c r="C33" s="56" t="s">
        <v>58</v>
      </c>
      <c r="D33" s="48" t="s">
        <v>36</v>
      </c>
      <c r="E33" s="49">
        <v>1</v>
      </c>
      <c r="F33" s="49">
        <v>1</v>
      </c>
      <c r="G33" s="46">
        <v>2024</v>
      </c>
      <c r="H33" s="25"/>
      <c r="I33" s="55">
        <v>69937.47</v>
      </c>
      <c r="J33" s="75">
        <v>55251</v>
      </c>
      <c r="K33" s="24"/>
      <c r="L33" s="71" t="s">
        <v>127</v>
      </c>
      <c r="M33" s="51">
        <f t="shared" si="0"/>
        <v>55251</v>
      </c>
      <c r="N33" s="27"/>
      <c r="O33" s="28"/>
      <c r="P33" s="27"/>
      <c r="Q33" s="29"/>
      <c r="R33" s="29"/>
      <c r="S33" s="29"/>
      <c r="T33" s="29"/>
      <c r="U33" s="29"/>
      <c r="V33" s="29"/>
      <c r="W33" s="29"/>
      <c r="X33" s="29"/>
      <c r="Y33" s="81"/>
      <c r="Z33" s="30"/>
    </row>
    <row r="34" spans="1:26" x14ac:dyDescent="0.3">
      <c r="A34" s="45" t="s">
        <v>121</v>
      </c>
      <c r="B34" s="46" t="s">
        <v>30</v>
      </c>
      <c r="C34" s="56" t="s">
        <v>59</v>
      </c>
      <c r="D34" s="48" t="s">
        <v>36</v>
      </c>
      <c r="E34" s="49">
        <v>1</v>
      </c>
      <c r="F34" s="49">
        <v>1</v>
      </c>
      <c r="G34" s="46">
        <v>2024</v>
      </c>
      <c r="H34" s="25"/>
      <c r="I34" s="55">
        <v>70220.468999999997</v>
      </c>
      <c r="J34" s="75">
        <v>55474</v>
      </c>
      <c r="K34" s="24"/>
      <c r="L34" s="71" t="s">
        <v>127</v>
      </c>
      <c r="M34" s="51">
        <f t="shared" si="0"/>
        <v>55474</v>
      </c>
      <c r="N34" s="27"/>
      <c r="O34" s="28"/>
      <c r="P34" s="27"/>
      <c r="Q34" s="29"/>
      <c r="R34" s="29"/>
      <c r="S34" s="29"/>
      <c r="T34" s="29"/>
      <c r="U34" s="29"/>
      <c r="V34" s="29"/>
      <c r="W34" s="29"/>
      <c r="X34" s="29"/>
      <c r="Y34" s="81"/>
      <c r="Z34" s="30"/>
    </row>
    <row r="35" spans="1:26" ht="37.5" x14ac:dyDescent="0.3">
      <c r="A35" s="45" t="s">
        <v>122</v>
      </c>
      <c r="B35" s="46" t="s">
        <v>30</v>
      </c>
      <c r="C35" s="56" t="s">
        <v>60</v>
      </c>
      <c r="D35" s="59" t="s">
        <v>36</v>
      </c>
      <c r="E35" s="49">
        <v>1</v>
      </c>
      <c r="F35" s="49">
        <v>1</v>
      </c>
      <c r="G35" s="46">
        <v>2024</v>
      </c>
      <c r="H35" s="25"/>
      <c r="I35" s="55">
        <v>27948.393</v>
      </c>
      <c r="J35" s="75">
        <v>27942</v>
      </c>
      <c r="K35" s="24"/>
      <c r="L35" s="71" t="s">
        <v>127</v>
      </c>
      <c r="M35" s="51">
        <f t="shared" si="0"/>
        <v>27942</v>
      </c>
      <c r="N35" s="27"/>
      <c r="O35" s="28"/>
      <c r="P35" s="27"/>
      <c r="Q35" s="29"/>
      <c r="R35" s="29"/>
      <c r="S35" s="29"/>
      <c r="T35" s="29"/>
      <c r="U35" s="29"/>
      <c r="V35" s="29"/>
      <c r="W35" s="29"/>
      <c r="X35" s="29"/>
      <c r="Y35" s="81"/>
      <c r="Z35" s="30"/>
    </row>
    <row r="36" spans="1:26" ht="37.5" x14ac:dyDescent="0.3">
      <c r="A36" s="45" t="s">
        <v>123</v>
      </c>
      <c r="B36" s="46" t="s">
        <v>30</v>
      </c>
      <c r="C36" s="56" t="s">
        <v>61</v>
      </c>
      <c r="D36" s="48" t="s">
        <v>36</v>
      </c>
      <c r="E36" s="49">
        <v>1</v>
      </c>
      <c r="F36" s="49">
        <v>1</v>
      </c>
      <c r="G36" s="46">
        <v>2024</v>
      </c>
      <c r="H36" s="25"/>
      <c r="I36" s="55">
        <v>7587.64</v>
      </c>
      <c r="J36" s="75">
        <v>6995.49</v>
      </c>
      <c r="K36" s="24"/>
      <c r="L36" s="71" t="s">
        <v>127</v>
      </c>
      <c r="M36" s="51">
        <f t="shared" si="0"/>
        <v>6995.49</v>
      </c>
      <c r="N36" s="27"/>
      <c r="O36" s="28"/>
      <c r="P36" s="27"/>
      <c r="Q36" s="29"/>
      <c r="R36" s="29"/>
      <c r="S36" s="29"/>
      <c r="T36" s="29"/>
      <c r="U36" s="29"/>
      <c r="V36" s="29"/>
      <c r="W36" s="29"/>
      <c r="X36" s="29"/>
      <c r="Y36" s="81"/>
      <c r="Z36" s="30"/>
    </row>
    <row r="37" spans="1:26" ht="37.5" x14ac:dyDescent="0.3">
      <c r="A37" s="45" t="s">
        <v>124</v>
      </c>
      <c r="B37" s="46" t="s">
        <v>30</v>
      </c>
      <c r="C37" s="56" t="s">
        <v>62</v>
      </c>
      <c r="D37" s="48" t="s">
        <v>36</v>
      </c>
      <c r="E37" s="49">
        <v>1</v>
      </c>
      <c r="F37" s="49">
        <v>1</v>
      </c>
      <c r="G37" s="46">
        <v>2024</v>
      </c>
      <c r="H37" s="25"/>
      <c r="I37" s="55">
        <v>52804.606</v>
      </c>
      <c r="J37" s="75">
        <v>49600</v>
      </c>
      <c r="K37" s="24"/>
      <c r="L37" s="71" t="s">
        <v>127</v>
      </c>
      <c r="M37" s="51">
        <f t="shared" si="0"/>
        <v>49600</v>
      </c>
      <c r="N37" s="27"/>
      <c r="O37" s="28"/>
      <c r="P37" s="27"/>
      <c r="Q37" s="29"/>
      <c r="R37" s="29"/>
      <c r="S37" s="29"/>
      <c r="T37" s="29"/>
      <c r="U37" s="29"/>
      <c r="V37" s="29"/>
      <c r="W37" s="29"/>
      <c r="X37" s="29"/>
      <c r="Y37" s="81"/>
      <c r="Z37" s="30"/>
    </row>
    <row r="38" spans="1:26" s="70" customFormat="1" x14ac:dyDescent="0.3">
      <c r="A38" s="45"/>
      <c r="B38" s="46" t="s">
        <v>30</v>
      </c>
      <c r="C38" s="82" t="s">
        <v>63</v>
      </c>
      <c r="D38" s="25"/>
      <c r="E38" s="25"/>
      <c r="F38" s="26"/>
      <c r="G38" s="46">
        <v>2024</v>
      </c>
      <c r="H38" s="25"/>
      <c r="I38" s="83">
        <f>SUM(I39:I66)</f>
        <v>1428153.3215000003</v>
      </c>
      <c r="J38" s="83">
        <f>SUM(J39:J66)</f>
        <v>1417334.5540267855</v>
      </c>
      <c r="K38" s="24"/>
      <c r="L38" s="84"/>
      <c r="M38" s="85">
        <f>SUM(M39:M66)</f>
        <v>1417334.5540267855</v>
      </c>
      <c r="N38" s="27"/>
      <c r="O38" s="28"/>
      <c r="P38" s="27"/>
      <c r="Q38" s="29"/>
      <c r="R38" s="29"/>
      <c r="S38" s="29"/>
      <c r="T38" s="29"/>
      <c r="U38" s="29"/>
      <c r="V38" s="29"/>
      <c r="W38" s="29"/>
      <c r="X38" s="29"/>
      <c r="Y38" s="81"/>
      <c r="Z38" s="30"/>
    </row>
    <row r="39" spans="1:26" ht="37.5" x14ac:dyDescent="0.3">
      <c r="A39" s="45" t="s">
        <v>29</v>
      </c>
      <c r="B39" s="46" t="s">
        <v>30</v>
      </c>
      <c r="C39" s="47" t="s">
        <v>64</v>
      </c>
      <c r="D39" s="48" t="s">
        <v>36</v>
      </c>
      <c r="E39" s="49">
        <v>1</v>
      </c>
      <c r="F39" s="26" t="s">
        <v>29</v>
      </c>
      <c r="G39" s="46">
        <v>2024</v>
      </c>
      <c r="H39" s="25"/>
      <c r="I39" s="49">
        <v>8280.0562499999996</v>
      </c>
      <c r="J39" s="75">
        <f>I39</f>
        <v>8280.0562499999996</v>
      </c>
      <c r="K39" s="24"/>
      <c r="L39" s="71" t="s">
        <v>127</v>
      </c>
      <c r="M39" s="27">
        <f>J39</f>
        <v>8280.0562499999996</v>
      </c>
      <c r="N39" s="27"/>
      <c r="O39" s="28"/>
      <c r="P39" s="27"/>
      <c r="Q39" s="29"/>
      <c r="R39" s="29"/>
      <c r="S39" s="29"/>
      <c r="T39" s="29"/>
      <c r="U39" s="29"/>
      <c r="V39" s="29"/>
      <c r="W39" s="29"/>
      <c r="X39" s="29"/>
      <c r="Y39" s="81"/>
      <c r="Z39" s="30"/>
    </row>
    <row r="40" spans="1:26" ht="37.5" x14ac:dyDescent="0.3">
      <c r="A40" s="45" t="s">
        <v>32</v>
      </c>
      <c r="B40" s="46" t="s">
        <v>30</v>
      </c>
      <c r="C40" s="47" t="s">
        <v>65</v>
      </c>
      <c r="D40" s="48" t="s">
        <v>36</v>
      </c>
      <c r="E40" s="49">
        <v>1</v>
      </c>
      <c r="F40" s="26" t="s">
        <v>29</v>
      </c>
      <c r="G40" s="46">
        <v>2024</v>
      </c>
      <c r="H40" s="25"/>
      <c r="I40" s="49">
        <v>7530.7874999999995</v>
      </c>
      <c r="J40" s="75">
        <f>I40</f>
        <v>7530.7874999999995</v>
      </c>
      <c r="K40" s="24"/>
      <c r="L40" s="71" t="s">
        <v>127</v>
      </c>
      <c r="M40" s="27">
        <f t="shared" ref="M40:M66" si="1">J40</f>
        <v>7530.7874999999995</v>
      </c>
      <c r="N40" s="27"/>
      <c r="O40" s="28"/>
      <c r="P40" s="27"/>
      <c r="Q40" s="29"/>
      <c r="R40" s="29"/>
      <c r="S40" s="29"/>
      <c r="T40" s="29"/>
      <c r="U40" s="29"/>
      <c r="V40" s="29"/>
      <c r="W40" s="29"/>
      <c r="X40" s="29"/>
      <c r="Y40" s="81"/>
      <c r="Z40" s="30"/>
    </row>
    <row r="41" spans="1:26" ht="37.5" x14ac:dyDescent="0.3">
      <c r="A41" s="45" t="s">
        <v>101</v>
      </c>
      <c r="B41" s="46" t="s">
        <v>30</v>
      </c>
      <c r="C41" s="47" t="s">
        <v>66</v>
      </c>
      <c r="D41" s="48" t="s">
        <v>36</v>
      </c>
      <c r="E41" s="49">
        <v>1</v>
      </c>
      <c r="F41" s="26" t="s">
        <v>29</v>
      </c>
      <c r="G41" s="46">
        <v>2024</v>
      </c>
      <c r="H41" s="25"/>
      <c r="I41" s="49">
        <v>7843.5053571428598</v>
      </c>
      <c r="J41" s="75">
        <f>I41</f>
        <v>7843.5053571428598</v>
      </c>
      <c r="K41" s="24"/>
      <c r="L41" s="71" t="s">
        <v>127</v>
      </c>
      <c r="M41" s="27">
        <f t="shared" si="1"/>
        <v>7843.5053571428598</v>
      </c>
      <c r="N41" s="27"/>
      <c r="O41" s="28"/>
      <c r="P41" s="27"/>
      <c r="Q41" s="29"/>
      <c r="R41" s="29"/>
      <c r="S41" s="29"/>
      <c r="T41" s="29"/>
      <c r="U41" s="29"/>
      <c r="V41" s="29"/>
      <c r="W41" s="29"/>
      <c r="X41" s="29"/>
      <c r="Y41" s="81"/>
      <c r="Z41" s="30"/>
    </row>
    <row r="42" spans="1:26" ht="37.5" x14ac:dyDescent="0.3">
      <c r="A42" s="45" t="s">
        <v>102</v>
      </c>
      <c r="B42" s="46" t="s">
        <v>30</v>
      </c>
      <c r="C42" s="47" t="s">
        <v>67</v>
      </c>
      <c r="D42" s="48" t="s">
        <v>36</v>
      </c>
      <c r="E42" s="49">
        <v>1</v>
      </c>
      <c r="F42" s="26" t="s">
        <v>29</v>
      </c>
      <c r="G42" s="46">
        <v>2024</v>
      </c>
      <c r="H42" s="25"/>
      <c r="I42" s="49">
        <v>14839.664285714283</v>
      </c>
      <c r="J42" s="75">
        <f>I42</f>
        <v>14839.664285714283</v>
      </c>
      <c r="K42" s="24"/>
      <c r="L42" s="71" t="s">
        <v>127</v>
      </c>
      <c r="M42" s="27">
        <f t="shared" si="1"/>
        <v>14839.664285714283</v>
      </c>
      <c r="N42" s="27"/>
      <c r="O42" s="28"/>
      <c r="P42" s="27"/>
      <c r="Q42" s="29"/>
      <c r="R42" s="29"/>
      <c r="S42" s="29"/>
      <c r="T42" s="29"/>
      <c r="U42" s="29"/>
      <c r="V42" s="29"/>
      <c r="W42" s="29"/>
      <c r="X42" s="29"/>
      <c r="Y42" s="81"/>
      <c r="Z42" s="30"/>
    </row>
    <row r="43" spans="1:26" ht="37.5" x14ac:dyDescent="0.3">
      <c r="A43" s="45" t="s">
        <v>33</v>
      </c>
      <c r="B43" s="46" t="s">
        <v>30</v>
      </c>
      <c r="C43" s="47" t="s">
        <v>68</v>
      </c>
      <c r="D43" s="48" t="s">
        <v>36</v>
      </c>
      <c r="E43" s="49">
        <v>1</v>
      </c>
      <c r="F43" s="26" t="s">
        <v>29</v>
      </c>
      <c r="G43" s="46">
        <v>2024</v>
      </c>
      <c r="H43" s="25"/>
      <c r="I43" s="49">
        <v>51745.062499999993</v>
      </c>
      <c r="J43" s="75">
        <f>I43</f>
        <v>51745.062499999993</v>
      </c>
      <c r="K43" s="24"/>
      <c r="L43" s="71" t="s">
        <v>127</v>
      </c>
      <c r="M43" s="27">
        <f t="shared" si="1"/>
        <v>51745.062499999993</v>
      </c>
      <c r="N43" s="27"/>
      <c r="O43" s="28"/>
      <c r="P43" s="27"/>
      <c r="Q43" s="29"/>
      <c r="R43" s="29"/>
      <c r="S43" s="29"/>
      <c r="T43" s="29"/>
      <c r="U43" s="29"/>
      <c r="V43" s="29"/>
      <c r="W43" s="29"/>
      <c r="X43" s="29"/>
      <c r="Y43" s="81"/>
      <c r="Z43" s="30"/>
    </row>
    <row r="44" spans="1:26" ht="37.5" x14ac:dyDescent="0.3">
      <c r="A44" s="45" t="s">
        <v>34</v>
      </c>
      <c r="B44" s="46" t="s">
        <v>30</v>
      </c>
      <c r="C44" s="47" t="s">
        <v>69</v>
      </c>
      <c r="D44" s="48" t="s">
        <v>36</v>
      </c>
      <c r="E44" s="49">
        <v>1</v>
      </c>
      <c r="F44" s="26"/>
      <c r="G44" s="46">
        <v>2024</v>
      </c>
      <c r="H44" s="25"/>
      <c r="I44" s="49">
        <v>25559.168000000001</v>
      </c>
      <c r="J44" s="75">
        <v>25559.17</v>
      </c>
      <c r="K44" s="24"/>
      <c r="L44" s="71" t="s">
        <v>127</v>
      </c>
      <c r="M44" s="27">
        <f t="shared" si="1"/>
        <v>25559.17</v>
      </c>
      <c r="N44" s="27"/>
      <c r="O44" s="28"/>
      <c r="P44" s="27"/>
      <c r="Q44" s="29"/>
      <c r="R44" s="29"/>
      <c r="S44" s="29"/>
      <c r="T44" s="29"/>
      <c r="U44" s="29"/>
      <c r="V44" s="29"/>
      <c r="W44" s="29"/>
      <c r="X44" s="29"/>
      <c r="Y44" s="81"/>
      <c r="Z44" s="30"/>
    </row>
    <row r="45" spans="1:26" ht="37.5" x14ac:dyDescent="0.3">
      <c r="A45" s="45" t="s">
        <v>103</v>
      </c>
      <c r="B45" s="46" t="s">
        <v>30</v>
      </c>
      <c r="C45" s="47" t="s">
        <v>70</v>
      </c>
      <c r="D45" s="48" t="s">
        <v>98</v>
      </c>
      <c r="E45" s="49">
        <v>1</v>
      </c>
      <c r="F45" s="26"/>
      <c r="G45" s="46">
        <v>2024</v>
      </c>
      <c r="H45" s="25"/>
      <c r="I45" s="49">
        <v>81106.631250000006</v>
      </c>
      <c r="J45" s="75">
        <v>72995.967000000004</v>
      </c>
      <c r="K45" s="24"/>
      <c r="L45" s="71" t="s">
        <v>127</v>
      </c>
      <c r="M45" s="27">
        <f t="shared" si="1"/>
        <v>72995.967000000004</v>
      </c>
      <c r="N45" s="27"/>
      <c r="O45" s="28"/>
      <c r="P45" s="27"/>
      <c r="Q45" s="29"/>
      <c r="R45" s="29"/>
      <c r="S45" s="29"/>
      <c r="T45" s="29"/>
      <c r="U45" s="29"/>
      <c r="V45" s="29"/>
      <c r="W45" s="29"/>
      <c r="X45" s="29"/>
      <c r="Y45" s="81"/>
      <c r="Z45" s="30"/>
    </row>
    <row r="46" spans="1:26" ht="37.5" x14ac:dyDescent="0.3">
      <c r="A46" s="45" t="s">
        <v>35</v>
      </c>
      <c r="B46" s="46" t="s">
        <v>30</v>
      </c>
      <c r="C46" s="47" t="s">
        <v>71</v>
      </c>
      <c r="D46" s="48" t="s">
        <v>36</v>
      </c>
      <c r="E46" s="49">
        <v>1</v>
      </c>
      <c r="F46" s="26"/>
      <c r="G46" s="46">
        <v>2024</v>
      </c>
      <c r="H46" s="25"/>
      <c r="I46" s="49">
        <v>10399.11</v>
      </c>
      <c r="J46" s="75">
        <v>10399.107142857141</v>
      </c>
      <c r="K46" s="24"/>
      <c r="L46" s="71" t="s">
        <v>127</v>
      </c>
      <c r="M46" s="27">
        <f t="shared" si="1"/>
        <v>10399.107142857141</v>
      </c>
      <c r="N46" s="27"/>
      <c r="O46" s="28"/>
      <c r="P46" s="27"/>
      <c r="Q46" s="29"/>
      <c r="R46" s="29"/>
      <c r="S46" s="29"/>
      <c r="T46" s="29"/>
      <c r="U46" s="29"/>
      <c r="V46" s="29"/>
      <c r="W46" s="29"/>
      <c r="X46" s="29"/>
      <c r="Y46" s="81"/>
      <c r="Z46" s="30"/>
    </row>
    <row r="47" spans="1:26" ht="37.5" x14ac:dyDescent="0.3">
      <c r="A47" s="45" t="s">
        <v>104</v>
      </c>
      <c r="B47" s="46" t="s">
        <v>30</v>
      </c>
      <c r="C47" s="47" t="s">
        <v>72</v>
      </c>
      <c r="D47" s="48" t="s">
        <v>36</v>
      </c>
      <c r="E47" s="49">
        <v>1</v>
      </c>
      <c r="F47" s="26"/>
      <c r="G47" s="46">
        <v>2024</v>
      </c>
      <c r="H47" s="25"/>
      <c r="I47" s="49">
        <v>12286.37</v>
      </c>
      <c r="J47" s="75">
        <v>12286.366071428571</v>
      </c>
      <c r="K47" s="24"/>
      <c r="L47" s="71" t="s">
        <v>127</v>
      </c>
      <c r="M47" s="27">
        <f t="shared" si="1"/>
        <v>12286.366071428571</v>
      </c>
      <c r="N47" s="27"/>
      <c r="O47" s="28"/>
      <c r="P47" s="27"/>
      <c r="Q47" s="29"/>
      <c r="R47" s="29"/>
      <c r="S47" s="29"/>
      <c r="T47" s="29"/>
      <c r="U47" s="29"/>
      <c r="V47" s="29"/>
      <c r="W47" s="29"/>
      <c r="X47" s="29"/>
      <c r="Y47" s="81"/>
      <c r="Z47" s="30"/>
    </row>
    <row r="48" spans="1:26" ht="37.5" x14ac:dyDescent="0.3">
      <c r="A48" s="45" t="s">
        <v>105</v>
      </c>
      <c r="B48" s="46" t="s">
        <v>30</v>
      </c>
      <c r="C48" s="47" t="s">
        <v>73</v>
      </c>
      <c r="D48" s="48" t="s">
        <v>36</v>
      </c>
      <c r="E48" s="49">
        <v>1</v>
      </c>
      <c r="F48" s="26"/>
      <c r="G48" s="46">
        <v>2024</v>
      </c>
      <c r="H48" s="25"/>
      <c r="I48" s="49">
        <v>26385.27</v>
      </c>
      <c r="J48" s="75">
        <v>26385.267857142855</v>
      </c>
      <c r="K48" s="24"/>
      <c r="L48" s="71" t="s">
        <v>127</v>
      </c>
      <c r="M48" s="27">
        <f t="shared" si="1"/>
        <v>26385.267857142855</v>
      </c>
      <c r="N48" s="27"/>
      <c r="O48" s="28"/>
      <c r="P48" s="27"/>
      <c r="Q48" s="29"/>
      <c r="R48" s="29"/>
      <c r="S48" s="29"/>
      <c r="T48" s="29"/>
      <c r="U48" s="29"/>
      <c r="V48" s="29"/>
      <c r="W48" s="29"/>
      <c r="X48" s="29"/>
      <c r="Y48" s="81"/>
      <c r="Z48" s="30"/>
    </row>
    <row r="49" spans="1:26" ht="37.5" x14ac:dyDescent="0.3">
      <c r="A49" s="45" t="s">
        <v>106</v>
      </c>
      <c r="B49" s="46" t="s">
        <v>30</v>
      </c>
      <c r="C49" s="47" t="s">
        <v>74</v>
      </c>
      <c r="D49" s="59" t="s">
        <v>36</v>
      </c>
      <c r="E49" s="49">
        <v>1</v>
      </c>
      <c r="F49" s="26"/>
      <c r="G49" s="46">
        <v>2024</v>
      </c>
      <c r="H49" s="25"/>
      <c r="I49" s="49">
        <v>25549.81</v>
      </c>
      <c r="J49" s="75">
        <v>25549.812499999996</v>
      </c>
      <c r="K49" s="24"/>
      <c r="L49" s="71" t="s">
        <v>127</v>
      </c>
      <c r="M49" s="27">
        <f t="shared" si="1"/>
        <v>25549.812499999996</v>
      </c>
      <c r="N49" s="27"/>
      <c r="O49" s="28"/>
      <c r="P49" s="27"/>
      <c r="Q49" s="29"/>
      <c r="R49" s="29"/>
      <c r="S49" s="29"/>
      <c r="T49" s="29"/>
      <c r="U49" s="29"/>
      <c r="V49" s="29"/>
      <c r="W49" s="29"/>
      <c r="X49" s="29"/>
      <c r="Y49" s="81"/>
      <c r="Z49" s="30"/>
    </row>
    <row r="50" spans="1:26" ht="56.25" x14ac:dyDescent="0.3">
      <c r="A50" s="45" t="s">
        <v>107</v>
      </c>
      <c r="B50" s="46" t="s">
        <v>30</v>
      </c>
      <c r="C50" s="47" t="s">
        <v>75</v>
      </c>
      <c r="D50" s="48" t="s">
        <v>36</v>
      </c>
      <c r="E50" s="49">
        <v>1</v>
      </c>
      <c r="F50" s="26"/>
      <c r="G50" s="46">
        <v>2024</v>
      </c>
      <c r="H50" s="25"/>
      <c r="I50" s="49">
        <v>4855.2812499999991</v>
      </c>
      <c r="J50" s="75">
        <v>3986.0710982142855</v>
      </c>
      <c r="K50" s="24"/>
      <c r="L50" s="71" t="s">
        <v>127</v>
      </c>
      <c r="M50" s="27">
        <f t="shared" si="1"/>
        <v>3986.0710982142855</v>
      </c>
      <c r="N50" s="27"/>
      <c r="O50" s="28"/>
      <c r="P50" s="27"/>
      <c r="Q50" s="29"/>
      <c r="R50" s="29"/>
      <c r="S50" s="29"/>
      <c r="T50" s="29"/>
      <c r="U50" s="29"/>
      <c r="V50" s="29"/>
      <c r="W50" s="29"/>
      <c r="X50" s="29"/>
      <c r="Y50" s="81"/>
      <c r="Z50" s="30"/>
    </row>
    <row r="51" spans="1:26" ht="37.5" x14ac:dyDescent="0.3">
      <c r="A51" s="45" t="s">
        <v>108</v>
      </c>
      <c r="B51" s="46" t="s">
        <v>30</v>
      </c>
      <c r="C51" s="47" t="s">
        <v>76</v>
      </c>
      <c r="D51" s="48" t="s">
        <v>36</v>
      </c>
      <c r="E51" s="49">
        <v>1</v>
      </c>
      <c r="F51" s="26"/>
      <c r="G51" s="46">
        <v>2024</v>
      </c>
      <c r="H51" s="25"/>
      <c r="I51" s="49">
        <v>4926.4464285714303</v>
      </c>
      <c r="J51" s="75">
        <v>4127.1528035714282</v>
      </c>
      <c r="K51" s="24"/>
      <c r="L51" s="71" t="s">
        <v>127</v>
      </c>
      <c r="M51" s="27">
        <f t="shared" si="1"/>
        <v>4127.1528035714282</v>
      </c>
      <c r="N51" s="27"/>
      <c r="O51" s="28"/>
      <c r="P51" s="27"/>
      <c r="Q51" s="29"/>
      <c r="R51" s="29"/>
      <c r="S51" s="29"/>
      <c r="T51" s="29"/>
      <c r="U51" s="29"/>
      <c r="V51" s="29"/>
      <c r="W51" s="29"/>
      <c r="X51" s="29"/>
      <c r="Y51" s="81"/>
      <c r="Z51" s="30"/>
    </row>
    <row r="52" spans="1:26" ht="37.5" x14ac:dyDescent="0.3">
      <c r="A52" s="45" t="s">
        <v>109</v>
      </c>
      <c r="B52" s="46" t="s">
        <v>30</v>
      </c>
      <c r="C52" s="47" t="s">
        <v>77</v>
      </c>
      <c r="D52" s="48" t="s">
        <v>36</v>
      </c>
      <c r="E52" s="49">
        <v>1</v>
      </c>
      <c r="F52" s="26"/>
      <c r="G52" s="46">
        <v>2024</v>
      </c>
      <c r="H52" s="25"/>
      <c r="I52" s="49">
        <v>27048.174107142899</v>
      </c>
      <c r="J52" s="75">
        <v>27048.178571428569</v>
      </c>
      <c r="K52" s="24"/>
      <c r="L52" s="71" t="s">
        <v>127</v>
      </c>
      <c r="M52" s="27">
        <f t="shared" si="1"/>
        <v>27048.178571428569</v>
      </c>
      <c r="N52" s="27"/>
      <c r="O52" s="28"/>
      <c r="P52" s="27"/>
      <c r="Q52" s="29"/>
      <c r="R52" s="29"/>
      <c r="S52" s="29"/>
      <c r="T52" s="29"/>
      <c r="U52" s="29"/>
      <c r="V52" s="29"/>
      <c r="W52" s="29"/>
      <c r="X52" s="29"/>
      <c r="Y52" s="81"/>
      <c r="Z52" s="30"/>
    </row>
    <row r="53" spans="1:26" ht="56.25" x14ac:dyDescent="0.3">
      <c r="A53" s="45" t="s">
        <v>110</v>
      </c>
      <c r="B53" s="46" t="s">
        <v>30</v>
      </c>
      <c r="C53" s="47" t="s">
        <v>78</v>
      </c>
      <c r="D53" s="48" t="s">
        <v>36</v>
      </c>
      <c r="E53" s="49">
        <v>1</v>
      </c>
      <c r="F53" s="26"/>
      <c r="G53" s="46">
        <v>2024</v>
      </c>
      <c r="H53" s="25"/>
      <c r="I53" s="49">
        <v>46985.606249999997</v>
      </c>
      <c r="J53" s="75">
        <v>46985.607142857145</v>
      </c>
      <c r="K53" s="24"/>
      <c r="L53" s="71" t="s">
        <v>127</v>
      </c>
      <c r="M53" s="27">
        <f t="shared" si="1"/>
        <v>46985.607142857145</v>
      </c>
      <c r="N53" s="27"/>
      <c r="O53" s="28"/>
      <c r="P53" s="27"/>
      <c r="Q53" s="29"/>
      <c r="R53" s="29"/>
      <c r="S53" s="29"/>
      <c r="T53" s="29"/>
      <c r="U53" s="29"/>
      <c r="V53" s="29"/>
      <c r="W53" s="29"/>
      <c r="X53" s="29"/>
      <c r="Y53" s="81"/>
      <c r="Z53" s="30"/>
    </row>
    <row r="54" spans="1:26" ht="37.5" x14ac:dyDescent="0.3">
      <c r="A54" s="45" t="s">
        <v>111</v>
      </c>
      <c r="B54" s="46" t="s">
        <v>30</v>
      </c>
      <c r="C54" s="47" t="s">
        <v>79</v>
      </c>
      <c r="D54" s="48" t="s">
        <v>36</v>
      </c>
      <c r="E54" s="49">
        <v>1</v>
      </c>
      <c r="F54" s="26"/>
      <c r="G54" s="46">
        <v>2024</v>
      </c>
      <c r="H54" s="25"/>
      <c r="I54" s="49">
        <v>39717.228571428597</v>
      </c>
      <c r="J54" s="75">
        <v>39717.232142857145</v>
      </c>
      <c r="K54" s="24"/>
      <c r="L54" s="71" t="s">
        <v>127</v>
      </c>
      <c r="M54" s="27">
        <f t="shared" si="1"/>
        <v>39717.232142857145</v>
      </c>
      <c r="N54" s="27"/>
      <c r="O54" s="28"/>
      <c r="P54" s="27"/>
      <c r="Q54" s="29"/>
      <c r="R54" s="29"/>
      <c r="S54" s="29"/>
      <c r="T54" s="29"/>
      <c r="U54" s="29"/>
      <c r="V54" s="29"/>
      <c r="W54" s="29"/>
      <c r="X54" s="29"/>
      <c r="Y54" s="81"/>
      <c r="Z54" s="30"/>
    </row>
    <row r="55" spans="1:26" ht="37.5" x14ac:dyDescent="0.3">
      <c r="A55" s="45" t="s">
        <v>112</v>
      </c>
      <c r="B55" s="46" t="s">
        <v>30</v>
      </c>
      <c r="C55" s="47" t="s">
        <v>80</v>
      </c>
      <c r="D55" s="48" t="s">
        <v>36</v>
      </c>
      <c r="E55" s="49">
        <v>1</v>
      </c>
      <c r="F55" s="26"/>
      <c r="G55" s="46">
        <v>2024</v>
      </c>
      <c r="H55" s="25"/>
      <c r="I55" s="49">
        <v>8802.5026785714308</v>
      </c>
      <c r="J55" s="75">
        <v>8802.5</v>
      </c>
      <c r="K55" s="24"/>
      <c r="L55" s="71" t="s">
        <v>127</v>
      </c>
      <c r="M55" s="27">
        <f t="shared" si="1"/>
        <v>8802.5</v>
      </c>
      <c r="N55" s="27"/>
      <c r="O55" s="28"/>
      <c r="P55" s="27"/>
      <c r="Q55" s="29"/>
      <c r="R55" s="29"/>
      <c r="S55" s="29"/>
      <c r="T55" s="29"/>
      <c r="U55" s="29"/>
      <c r="V55" s="29"/>
      <c r="W55" s="29"/>
      <c r="X55" s="29"/>
      <c r="Y55" s="81"/>
      <c r="Z55" s="30"/>
    </row>
    <row r="56" spans="1:26" ht="37.5" x14ac:dyDescent="0.3">
      <c r="A56" s="45" t="s">
        <v>113</v>
      </c>
      <c r="B56" s="46" t="s">
        <v>30</v>
      </c>
      <c r="C56" s="47" t="s">
        <v>81</v>
      </c>
      <c r="D56" s="48" t="s">
        <v>36</v>
      </c>
      <c r="E56" s="49">
        <v>1</v>
      </c>
      <c r="F56" s="26"/>
      <c r="G56" s="46">
        <v>2024</v>
      </c>
      <c r="H56" s="25"/>
      <c r="I56" s="49">
        <v>9052.5928571428594</v>
      </c>
      <c r="J56" s="75">
        <v>9052.5892857142862</v>
      </c>
      <c r="K56" s="24"/>
      <c r="L56" s="71" t="s">
        <v>127</v>
      </c>
      <c r="M56" s="27">
        <f t="shared" si="1"/>
        <v>9052.5892857142862</v>
      </c>
      <c r="N56" s="27"/>
      <c r="O56" s="28"/>
      <c r="P56" s="27"/>
      <c r="Q56" s="29"/>
      <c r="R56" s="29"/>
      <c r="S56" s="29"/>
      <c r="T56" s="29"/>
      <c r="U56" s="29"/>
      <c r="V56" s="29"/>
      <c r="W56" s="29"/>
      <c r="X56" s="29"/>
      <c r="Y56" s="81"/>
      <c r="Z56" s="30"/>
    </row>
    <row r="57" spans="1:26" ht="37.5" x14ac:dyDescent="0.3">
      <c r="A57" s="45" t="s">
        <v>114</v>
      </c>
      <c r="B57" s="46" t="s">
        <v>30</v>
      </c>
      <c r="C57" s="56" t="s">
        <v>82</v>
      </c>
      <c r="D57" s="48" t="s">
        <v>36</v>
      </c>
      <c r="E57" s="49">
        <v>1</v>
      </c>
      <c r="F57" s="26"/>
      <c r="G57" s="46">
        <v>2024</v>
      </c>
      <c r="H57" s="25"/>
      <c r="I57" s="49">
        <v>11785.714285714301</v>
      </c>
      <c r="J57" s="75">
        <v>11785.714285714286</v>
      </c>
      <c r="K57" s="24"/>
      <c r="L57" s="71" t="s">
        <v>127</v>
      </c>
      <c r="M57" s="27">
        <f t="shared" si="1"/>
        <v>11785.714285714286</v>
      </c>
      <c r="N57" s="27"/>
      <c r="O57" s="28"/>
      <c r="P57" s="27"/>
      <c r="Q57" s="29"/>
      <c r="R57" s="29"/>
      <c r="S57" s="29"/>
      <c r="T57" s="29"/>
      <c r="U57" s="29"/>
      <c r="V57" s="29"/>
      <c r="W57" s="29"/>
      <c r="X57" s="29"/>
      <c r="Y57" s="81"/>
      <c r="Z57" s="30"/>
    </row>
    <row r="58" spans="1:26" ht="75" x14ac:dyDescent="0.3">
      <c r="A58" s="45" t="s">
        <v>115</v>
      </c>
      <c r="B58" s="46" t="s">
        <v>30</v>
      </c>
      <c r="C58" s="57" t="s">
        <v>83</v>
      </c>
      <c r="D58" s="48" t="s">
        <v>98</v>
      </c>
      <c r="E58" s="49">
        <v>1</v>
      </c>
      <c r="F58" s="26"/>
      <c r="G58" s="46">
        <v>2024</v>
      </c>
      <c r="H58" s="25"/>
      <c r="I58" s="49">
        <v>10870.82</v>
      </c>
      <c r="J58" s="75">
        <v>9831.2253035714275</v>
      </c>
      <c r="K58" s="24"/>
      <c r="L58" s="71" t="s">
        <v>127</v>
      </c>
      <c r="M58" s="27">
        <f t="shared" si="1"/>
        <v>9831.2253035714275</v>
      </c>
      <c r="N58" s="27"/>
      <c r="O58" s="28"/>
      <c r="P58" s="27"/>
      <c r="Q58" s="29"/>
      <c r="R58" s="29"/>
      <c r="S58" s="29"/>
      <c r="T58" s="29"/>
      <c r="U58" s="29"/>
      <c r="V58" s="29"/>
      <c r="W58" s="29"/>
      <c r="X58" s="29"/>
      <c r="Y58" s="81"/>
      <c r="Z58" s="30"/>
    </row>
    <row r="59" spans="1:26" ht="75" x14ac:dyDescent="0.3">
      <c r="A59" s="45" t="s">
        <v>116</v>
      </c>
      <c r="B59" s="46" t="s">
        <v>30</v>
      </c>
      <c r="C59" s="57" t="s">
        <v>84</v>
      </c>
      <c r="D59" s="48" t="s">
        <v>36</v>
      </c>
      <c r="E59" s="49">
        <v>1</v>
      </c>
      <c r="F59" s="26"/>
      <c r="G59" s="46">
        <v>2024</v>
      </c>
      <c r="H59" s="25"/>
      <c r="I59" s="60">
        <v>87998.402999999991</v>
      </c>
      <c r="J59" s="75">
        <v>87998.402642857123</v>
      </c>
      <c r="K59" s="24"/>
      <c r="L59" s="71" t="s">
        <v>127</v>
      </c>
      <c r="M59" s="27">
        <f t="shared" si="1"/>
        <v>87998.402642857123</v>
      </c>
      <c r="N59" s="27"/>
      <c r="O59" s="28"/>
      <c r="P59" s="27"/>
      <c r="Q59" s="29"/>
      <c r="R59" s="29"/>
      <c r="S59" s="29"/>
      <c r="T59" s="29"/>
      <c r="U59" s="29"/>
      <c r="V59" s="29"/>
      <c r="W59" s="29"/>
      <c r="X59" s="29"/>
      <c r="Y59" s="81"/>
      <c r="Z59" s="30"/>
    </row>
    <row r="60" spans="1:26" ht="37.5" x14ac:dyDescent="0.3">
      <c r="A60" s="45" t="s">
        <v>117</v>
      </c>
      <c r="B60" s="46" t="s">
        <v>30</v>
      </c>
      <c r="C60" s="61" t="s">
        <v>85</v>
      </c>
      <c r="D60" s="48" t="s">
        <v>36</v>
      </c>
      <c r="E60" s="49">
        <v>1</v>
      </c>
      <c r="F60" s="26"/>
      <c r="G60" s="46">
        <v>2024</v>
      </c>
      <c r="H60" s="25"/>
      <c r="I60" s="60">
        <v>62559.172321428603</v>
      </c>
      <c r="J60" s="75">
        <v>62559.169642857138</v>
      </c>
      <c r="K60" s="24"/>
      <c r="L60" s="71" t="s">
        <v>127</v>
      </c>
      <c r="M60" s="27">
        <f t="shared" si="1"/>
        <v>62559.169642857138</v>
      </c>
      <c r="N60" s="27"/>
      <c r="O60" s="28"/>
      <c r="P60" s="27"/>
      <c r="Q60" s="29"/>
      <c r="R60" s="29"/>
      <c r="S60" s="29"/>
      <c r="T60" s="29"/>
      <c r="U60" s="29"/>
      <c r="V60" s="29"/>
      <c r="W60" s="29"/>
      <c r="X60" s="29"/>
      <c r="Y60" s="81"/>
      <c r="Z60" s="30"/>
    </row>
    <row r="61" spans="1:26" ht="37.5" x14ac:dyDescent="0.3">
      <c r="A61" s="45" t="s">
        <v>118</v>
      </c>
      <c r="B61" s="46" t="s">
        <v>30</v>
      </c>
      <c r="C61" s="61" t="s">
        <v>86</v>
      </c>
      <c r="D61" s="48" t="s">
        <v>36</v>
      </c>
      <c r="E61" s="49">
        <v>1</v>
      </c>
      <c r="F61" s="26"/>
      <c r="G61" s="46">
        <v>2024</v>
      </c>
      <c r="H61" s="25"/>
      <c r="I61" s="60">
        <v>62336.5794642857</v>
      </c>
      <c r="J61" s="75">
        <v>62336.580357142848</v>
      </c>
      <c r="K61" s="24"/>
      <c r="L61" s="71" t="s">
        <v>127</v>
      </c>
      <c r="M61" s="27">
        <f t="shared" si="1"/>
        <v>62336.580357142848</v>
      </c>
      <c r="N61" s="27"/>
      <c r="O61" s="28"/>
      <c r="P61" s="27"/>
      <c r="Q61" s="29"/>
      <c r="R61" s="29"/>
      <c r="S61" s="29"/>
      <c r="T61" s="29"/>
      <c r="U61" s="29"/>
      <c r="V61" s="29"/>
      <c r="W61" s="29"/>
      <c r="X61" s="29"/>
      <c r="Y61" s="81"/>
      <c r="Z61" s="30"/>
    </row>
    <row r="62" spans="1:26" ht="56.25" x14ac:dyDescent="0.3">
      <c r="A62" s="45" t="s">
        <v>119</v>
      </c>
      <c r="B62" s="46" t="s">
        <v>30</v>
      </c>
      <c r="C62" s="61" t="s">
        <v>87</v>
      </c>
      <c r="D62" s="59" t="s">
        <v>36</v>
      </c>
      <c r="E62" s="49">
        <v>1</v>
      </c>
      <c r="F62" s="26"/>
      <c r="G62" s="46">
        <v>2024</v>
      </c>
      <c r="H62" s="25"/>
      <c r="I62" s="60">
        <v>78092.533035714296</v>
      </c>
      <c r="J62" s="75">
        <v>78092.535714285696</v>
      </c>
      <c r="K62" s="24"/>
      <c r="L62" s="71" t="s">
        <v>127</v>
      </c>
      <c r="M62" s="27">
        <f t="shared" si="1"/>
        <v>78092.535714285696</v>
      </c>
      <c r="N62" s="27"/>
      <c r="O62" s="28"/>
      <c r="P62" s="27"/>
      <c r="Q62" s="29"/>
      <c r="R62" s="29"/>
      <c r="S62" s="29"/>
      <c r="T62" s="29"/>
      <c r="U62" s="29"/>
      <c r="V62" s="29"/>
      <c r="W62" s="29"/>
      <c r="X62" s="29"/>
      <c r="Y62" s="81"/>
      <c r="Z62" s="30"/>
    </row>
    <row r="63" spans="1:26" ht="56.25" x14ac:dyDescent="0.3">
      <c r="A63" s="45" t="s">
        <v>120</v>
      </c>
      <c r="B63" s="46" t="s">
        <v>30</v>
      </c>
      <c r="C63" s="61" t="s">
        <v>100</v>
      </c>
      <c r="D63" s="48" t="s">
        <v>36</v>
      </c>
      <c r="E63" s="49">
        <v>1</v>
      </c>
      <c r="F63" s="26"/>
      <c r="G63" s="46">
        <v>2024</v>
      </c>
      <c r="H63" s="25"/>
      <c r="I63" s="60">
        <v>102320.00625000001</v>
      </c>
      <c r="J63" s="75">
        <v>102320.00892857142</v>
      </c>
      <c r="K63" s="24"/>
      <c r="L63" s="71" t="s">
        <v>127</v>
      </c>
      <c r="M63" s="27">
        <f t="shared" si="1"/>
        <v>102320.00892857142</v>
      </c>
      <c r="N63" s="27"/>
      <c r="O63" s="28"/>
      <c r="P63" s="27"/>
      <c r="Q63" s="29"/>
      <c r="R63" s="29"/>
      <c r="S63" s="29"/>
      <c r="T63" s="29"/>
      <c r="U63" s="29"/>
      <c r="V63" s="29"/>
      <c r="W63" s="29"/>
      <c r="X63" s="29"/>
      <c r="Y63" s="81"/>
      <c r="Z63" s="30"/>
    </row>
    <row r="64" spans="1:26" ht="75" x14ac:dyDescent="0.3">
      <c r="A64" s="45" t="s">
        <v>121</v>
      </c>
      <c r="B64" s="46" t="s">
        <v>30</v>
      </c>
      <c r="C64" s="61" t="s">
        <v>88</v>
      </c>
      <c r="D64" s="48" t="s">
        <v>36</v>
      </c>
      <c r="E64" s="49">
        <v>1</v>
      </c>
      <c r="F64" s="26"/>
      <c r="G64" s="46">
        <v>2024</v>
      </c>
      <c r="H64" s="25"/>
      <c r="I64" s="60">
        <v>79327.268750000003</v>
      </c>
      <c r="J64" s="75">
        <v>79327.267857142855</v>
      </c>
      <c r="K64" s="24"/>
      <c r="L64" s="71" t="s">
        <v>127</v>
      </c>
      <c r="M64" s="27">
        <f t="shared" si="1"/>
        <v>79327.267857142855</v>
      </c>
      <c r="N64" s="27"/>
      <c r="O64" s="28"/>
      <c r="P64" s="27"/>
      <c r="Q64" s="29"/>
      <c r="R64" s="29"/>
      <c r="S64" s="29"/>
      <c r="T64" s="29"/>
      <c r="U64" s="29"/>
      <c r="V64" s="29"/>
      <c r="W64" s="29"/>
      <c r="X64" s="29"/>
      <c r="Y64" s="81"/>
      <c r="Z64" s="30"/>
    </row>
    <row r="65" spans="1:26" ht="37.5" x14ac:dyDescent="0.3">
      <c r="A65" s="45" t="s">
        <v>122</v>
      </c>
      <c r="B65" s="46" t="s">
        <v>30</v>
      </c>
      <c r="C65" s="61" t="s">
        <v>89</v>
      </c>
      <c r="D65" s="48" t="s">
        <v>36</v>
      </c>
      <c r="E65" s="49">
        <v>1</v>
      </c>
      <c r="F65" s="26"/>
      <c r="G65" s="46">
        <v>2024</v>
      </c>
      <c r="H65" s="25"/>
      <c r="I65" s="60">
        <v>482387.23300000001</v>
      </c>
      <c r="J65" s="75">
        <v>482387.23035714281</v>
      </c>
      <c r="K65" s="24"/>
      <c r="L65" s="71" t="s">
        <v>127</v>
      </c>
      <c r="M65" s="27">
        <f t="shared" si="1"/>
        <v>482387.23035714281</v>
      </c>
      <c r="N65" s="27"/>
      <c r="O65" s="28"/>
      <c r="P65" s="27"/>
      <c r="Q65" s="29"/>
      <c r="R65" s="29"/>
      <c r="S65" s="29"/>
      <c r="T65" s="29"/>
      <c r="U65" s="29"/>
      <c r="V65" s="29"/>
      <c r="W65" s="29"/>
      <c r="X65" s="29"/>
      <c r="Y65" s="81"/>
      <c r="Z65" s="30"/>
    </row>
    <row r="66" spans="1:26" ht="56.25" x14ac:dyDescent="0.3">
      <c r="A66" s="45" t="s">
        <v>123</v>
      </c>
      <c r="B66" s="46" t="s">
        <v>30</v>
      </c>
      <c r="C66" s="61" t="s">
        <v>90</v>
      </c>
      <c r="D66" s="48" t="s">
        <v>36</v>
      </c>
      <c r="E66" s="49">
        <v>1</v>
      </c>
      <c r="F66" s="26"/>
      <c r="G66" s="46">
        <v>2024</v>
      </c>
      <c r="H66" s="25"/>
      <c r="I66" s="60">
        <v>37562.324107142798</v>
      </c>
      <c r="J66" s="75">
        <v>37562.321428571428</v>
      </c>
      <c r="K66" s="24"/>
      <c r="L66" s="71" t="s">
        <v>127</v>
      </c>
      <c r="M66" s="27">
        <f t="shared" si="1"/>
        <v>37562.321428571428</v>
      </c>
      <c r="N66" s="27"/>
      <c r="O66" s="28"/>
      <c r="P66" s="27"/>
      <c r="Q66" s="29"/>
      <c r="R66" s="29"/>
      <c r="S66" s="29"/>
      <c r="T66" s="29"/>
      <c r="U66" s="29"/>
      <c r="V66" s="29"/>
      <c r="W66" s="29"/>
      <c r="X66" s="29"/>
      <c r="Y66" s="81"/>
      <c r="Z66" s="30"/>
    </row>
    <row r="67" spans="1:26" s="70" customFormat="1" x14ac:dyDescent="0.3">
      <c r="A67" s="26"/>
      <c r="B67" s="25"/>
      <c r="C67" s="82" t="s">
        <v>91</v>
      </c>
      <c r="D67" s="25"/>
      <c r="E67" s="25"/>
      <c r="F67" s="26"/>
      <c r="G67" s="25"/>
      <c r="H67" s="25"/>
      <c r="I67" s="83">
        <f>SUM(I68:I71)</f>
        <v>553878.49399999995</v>
      </c>
      <c r="J67" s="83">
        <f>SUM(J68:J71)</f>
        <v>502938.49428571423</v>
      </c>
      <c r="K67" s="24"/>
      <c r="L67" s="84"/>
      <c r="M67" s="85">
        <f>SUM(M68:M71)</f>
        <v>502938.49428571423</v>
      </c>
      <c r="N67" s="27"/>
      <c r="O67" s="28"/>
      <c r="P67" s="27"/>
      <c r="Q67" s="29"/>
      <c r="R67" s="29"/>
      <c r="S67" s="29"/>
      <c r="T67" s="29"/>
      <c r="U67" s="29"/>
      <c r="V67" s="29"/>
      <c r="W67" s="29"/>
      <c r="X67" s="29"/>
      <c r="Y67" s="81"/>
      <c r="Z67" s="30"/>
    </row>
    <row r="68" spans="1:26" x14ac:dyDescent="0.3">
      <c r="A68" s="26" t="s">
        <v>29</v>
      </c>
      <c r="B68" s="25" t="s">
        <v>30</v>
      </c>
      <c r="C68" s="47" t="s">
        <v>92</v>
      </c>
      <c r="D68" s="25" t="s">
        <v>99</v>
      </c>
      <c r="E68" s="25">
        <v>2</v>
      </c>
      <c r="F68" s="26"/>
      <c r="G68" s="25">
        <v>2024</v>
      </c>
      <c r="H68" s="25"/>
      <c r="I68" s="49">
        <v>137878.49400000001</v>
      </c>
      <c r="J68" s="72">
        <v>137878.49428571426</v>
      </c>
      <c r="K68" s="24"/>
      <c r="L68" s="71" t="s">
        <v>127</v>
      </c>
      <c r="M68" s="27">
        <f>J68</f>
        <v>137878.49428571426</v>
      </c>
      <c r="N68" s="27"/>
      <c r="O68" s="28"/>
      <c r="P68" s="27"/>
      <c r="Q68" s="29"/>
      <c r="R68" s="29"/>
      <c r="S68" s="29"/>
      <c r="T68" s="29"/>
      <c r="U68" s="29"/>
      <c r="V68" s="29"/>
      <c r="W68" s="29"/>
      <c r="X68" s="29"/>
      <c r="Y68" s="81"/>
      <c r="Z68" s="30"/>
    </row>
    <row r="69" spans="1:26" x14ac:dyDescent="0.3">
      <c r="A69" s="26" t="s">
        <v>32</v>
      </c>
      <c r="B69" s="25" t="s">
        <v>30</v>
      </c>
      <c r="C69" s="62" t="s">
        <v>93</v>
      </c>
      <c r="D69" s="25" t="s">
        <v>99</v>
      </c>
      <c r="E69" s="63">
        <v>3</v>
      </c>
      <c r="F69" s="26"/>
      <c r="G69" s="25">
        <v>2024</v>
      </c>
      <c r="H69" s="25"/>
      <c r="I69" s="49">
        <v>207000</v>
      </c>
      <c r="J69" s="72">
        <v>174069.99999999997</v>
      </c>
      <c r="K69" s="24"/>
      <c r="L69" s="71" t="s">
        <v>127</v>
      </c>
      <c r="M69" s="27">
        <f t="shared" ref="M69:M71" si="2">J69</f>
        <v>174069.99999999997</v>
      </c>
      <c r="N69" s="27"/>
      <c r="O69" s="28"/>
      <c r="P69" s="27"/>
      <c r="Q69" s="29"/>
      <c r="R69" s="29"/>
      <c r="S69" s="29"/>
      <c r="T69" s="29"/>
      <c r="U69" s="29"/>
      <c r="V69" s="29"/>
      <c r="W69" s="29"/>
      <c r="X69" s="29"/>
      <c r="Y69" s="81"/>
      <c r="Z69" s="30"/>
    </row>
    <row r="70" spans="1:26" x14ac:dyDescent="0.3">
      <c r="A70" s="26" t="s">
        <v>101</v>
      </c>
      <c r="B70" s="25" t="s">
        <v>30</v>
      </c>
      <c r="C70" s="64" t="s">
        <v>94</v>
      </c>
      <c r="D70" s="25" t="s">
        <v>99</v>
      </c>
      <c r="E70" s="65">
        <v>2</v>
      </c>
      <c r="F70" s="26"/>
      <c r="G70" s="25">
        <v>2024</v>
      </c>
      <c r="H70" s="25"/>
      <c r="I70" s="49">
        <v>80000</v>
      </c>
      <c r="J70" s="72">
        <v>68000</v>
      </c>
      <c r="K70" s="24"/>
      <c r="L70" s="71" t="s">
        <v>127</v>
      </c>
      <c r="M70" s="27">
        <f t="shared" si="2"/>
        <v>68000</v>
      </c>
      <c r="N70" s="27"/>
      <c r="O70" s="28"/>
      <c r="P70" s="27"/>
      <c r="Q70" s="29"/>
      <c r="R70" s="29"/>
      <c r="S70" s="29"/>
      <c r="T70" s="29"/>
      <c r="U70" s="29"/>
      <c r="V70" s="29"/>
      <c r="W70" s="29"/>
      <c r="X70" s="29"/>
      <c r="Y70" s="81"/>
      <c r="Z70" s="30"/>
    </row>
    <row r="71" spans="1:26" x14ac:dyDescent="0.3">
      <c r="A71" s="26" t="s">
        <v>102</v>
      </c>
      <c r="B71" s="25" t="s">
        <v>30</v>
      </c>
      <c r="C71" s="64" t="s">
        <v>95</v>
      </c>
      <c r="D71" s="25" t="s">
        <v>99</v>
      </c>
      <c r="E71" s="66">
        <v>1</v>
      </c>
      <c r="F71" s="26"/>
      <c r="G71" s="25">
        <v>2024</v>
      </c>
      <c r="H71" s="25"/>
      <c r="I71" s="49">
        <v>129000</v>
      </c>
      <c r="J71" s="72">
        <v>122989.99999999999</v>
      </c>
      <c r="K71" s="24"/>
      <c r="L71" s="71" t="s">
        <v>127</v>
      </c>
      <c r="M71" s="27">
        <f t="shared" si="2"/>
        <v>122989.99999999999</v>
      </c>
      <c r="N71" s="27"/>
      <c r="O71" s="28"/>
      <c r="P71" s="27"/>
      <c r="Q71" s="29"/>
      <c r="R71" s="29"/>
      <c r="S71" s="29"/>
      <c r="T71" s="29"/>
      <c r="U71" s="29"/>
      <c r="V71" s="29"/>
      <c r="W71" s="29"/>
      <c r="X71" s="29"/>
      <c r="Y71" s="81"/>
      <c r="Z71" s="30"/>
    </row>
    <row r="72" spans="1:26" s="70" customFormat="1" x14ac:dyDescent="0.3">
      <c r="A72" s="26"/>
      <c r="B72" s="25"/>
      <c r="C72" s="86" t="s">
        <v>96</v>
      </c>
      <c r="D72" s="25"/>
      <c r="E72" s="25"/>
      <c r="F72" s="26"/>
      <c r="G72" s="25"/>
      <c r="H72" s="25"/>
      <c r="I72" s="87">
        <f>I11+I38+I67</f>
        <v>4977429.7325000009</v>
      </c>
      <c r="J72" s="87">
        <f>J11+J38+J67</f>
        <v>4726787.9883124996</v>
      </c>
      <c r="K72" s="24"/>
      <c r="L72" s="84"/>
      <c r="M72" s="28" t="e">
        <f>M11+M38+M67+#REF!</f>
        <v>#REF!</v>
      </c>
      <c r="N72" s="27"/>
      <c r="O72" s="28"/>
      <c r="P72" s="27"/>
      <c r="Q72" s="29"/>
      <c r="R72" s="29"/>
      <c r="S72" s="29"/>
      <c r="T72" s="29"/>
      <c r="U72" s="29"/>
      <c r="V72" s="29"/>
      <c r="W72" s="29"/>
      <c r="X72" s="29"/>
      <c r="Y72" s="81"/>
      <c r="Z72" s="30"/>
    </row>
  </sheetData>
  <mergeCells count="27">
    <mergeCell ref="A1:Z1"/>
    <mergeCell ref="A6:A9"/>
    <mergeCell ref="B6:C6"/>
    <mergeCell ref="H6:H9"/>
    <mergeCell ref="I6:L6"/>
    <mergeCell ref="M6:P6"/>
    <mergeCell ref="Q6:X6"/>
    <mergeCell ref="Y6:Y9"/>
    <mergeCell ref="Z6:Z9"/>
    <mergeCell ref="B7:B9"/>
    <mergeCell ref="C7:C9"/>
    <mergeCell ref="D7:D9"/>
    <mergeCell ref="E7:F8"/>
    <mergeCell ref="G7:G9"/>
    <mergeCell ref="I7:I9"/>
    <mergeCell ref="W7:X8"/>
    <mergeCell ref="S7:T8"/>
    <mergeCell ref="U7:V8"/>
    <mergeCell ref="O7:O9"/>
    <mergeCell ref="P7:P9"/>
    <mergeCell ref="Q7:R8"/>
    <mergeCell ref="J7:J9"/>
    <mergeCell ref="M8:M9"/>
    <mergeCell ref="N8:N9"/>
    <mergeCell ref="K7:K9"/>
    <mergeCell ref="L7:L9"/>
    <mergeCell ref="M7:N7"/>
  </mergeCells>
  <phoneticPr fontId="18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2024 год</vt:lpstr>
      <vt:lpstr>'2024 год'!SUB1004515169_4</vt:lpstr>
      <vt:lpstr>'2024 год'!Заголовки_для_печати</vt:lpstr>
      <vt:lpstr>'2024 год'!Область_печати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Ляззат Шатанова</dc:creator>
  <cp:lastModifiedBy>Талгат Бермухамедов</cp:lastModifiedBy>
  <dcterms:created xsi:type="dcterms:W3CDTF">2024-04-10T06:20:06Z</dcterms:created>
  <dcterms:modified xsi:type="dcterms:W3CDTF">2025-04-21T06:51:29Z</dcterms:modified>
</cp:coreProperties>
</file>